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386" windowWidth="18780" windowHeight="8835" activeTab="1"/>
  </bookViews>
  <sheets>
    <sheet name="Форма1" sheetId="1" r:id="rId1"/>
    <sheet name="Форма2" sheetId="2" r:id="rId2"/>
    <sheet name="Форма3" sheetId="3" r:id="rId3"/>
    <sheet name="Форма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<sst xmlns="http://schemas.openxmlformats.org/spreadsheetml/2006/main" count="228" uniqueCount="139">
  <si>
    <t>Наименование принципала</t>
  </si>
  <si>
    <t>Увеличение объема гарантий  за отчетный период</t>
  </si>
  <si>
    <t>Уменьшение объема гарантий за отчетный период</t>
  </si>
  <si>
    <t>Погашено гарантом за принципалов за отчетный период (дата, сумма, основание)</t>
  </si>
  <si>
    <t>Всего</t>
  </si>
  <si>
    <t>в том числе</t>
  </si>
  <si>
    <t>Основной долг</t>
  </si>
  <si>
    <t>проценты</t>
  </si>
  <si>
    <t>Неустойки (штрафы, пени)</t>
  </si>
  <si>
    <t>с предъявлением эквивалентных требований</t>
  </si>
  <si>
    <t>Без  предъявления эквивалентных требований</t>
  </si>
  <si>
    <t>1. Гарантии,  предоставленные от имени муниципального района/городского округа *)</t>
  </si>
  <si>
    <t>Всего:</t>
  </si>
  <si>
    <t>а) в том числе просроченные суммы</t>
  </si>
  <si>
    <t>2. Иные долговые обязательства (поручительства) *)</t>
  </si>
  <si>
    <t>б) в том числе просроченные суммы</t>
  </si>
  <si>
    <t>3. Гарантии, предоставленные от имени сельских/ городских поселений **)</t>
  </si>
  <si>
    <t>в) в том числе просроченные суммы</t>
  </si>
  <si>
    <t>ИТОГО (1+2+3):</t>
  </si>
  <si>
    <t xml:space="preserve"> в том числе просроченные суммы (а+б+в)</t>
  </si>
  <si>
    <t>Форма 1</t>
  </si>
  <si>
    <t xml:space="preserve">Наиме-нование бенефи-циара, дата и номер кредит-ного договора,
дополне-ний к нему
</t>
  </si>
  <si>
    <t>Наименование кредитора, номер и дата кредитного договора</t>
  </si>
  <si>
    <t>Цель оформления кредитного договора</t>
  </si>
  <si>
    <t>Условия кредитно-го дого-вора (сумма; % ставка, срок возврата, пролон-гации)</t>
  </si>
  <si>
    <t>Привлечено кредитов за отчетный период</t>
  </si>
  <si>
    <t>Начислено за отчетный период</t>
  </si>
  <si>
    <t>Погашено за отчетный период</t>
  </si>
  <si>
    <t>1.Кредитные договоры и соглашения, заключенные от имени муниципального района/ городского округа*)</t>
  </si>
  <si>
    <t>в т..ч. просрч. суммы</t>
  </si>
  <si>
    <t>2. Кредитные договоры и соглашения, заключенные от имени городских/ сельских поселений **)</t>
  </si>
  <si>
    <t>ИТОГО (1+2)</t>
  </si>
  <si>
    <t>Форма 2</t>
  </si>
  <si>
    <t>Перечень бюджетных кредитов (ссуд), номер и дата заключенного соглашения</t>
  </si>
  <si>
    <t>Условия согла-шения (сумма, % ставка, срок возв-рата, про-лонга-ции)</t>
  </si>
  <si>
    <t>Неустойки</t>
  </si>
  <si>
    <t>Бюджетные кредиты, привлеченные от других бюджетов бюджетной системы Российской Федерации</t>
  </si>
  <si>
    <t>1. Централизованные кредиты, предоставленные в 1992-1994 годах предприятиям АПК и переоформленные в муниципальные обязательства перед краевым бюдже-том (основной долг) *)</t>
  </si>
  <si>
    <t xml:space="preserve">а) в т.ч. просроч. </t>
  </si>
  <si>
    <t>2. Бюджетные кредиты, предоставленные из федерального бюджета*)</t>
  </si>
  <si>
    <t>б) в т.ч. просроч.</t>
  </si>
  <si>
    <t>3. Бюджетные кредиты, предоставленные из краевого бюджета*)</t>
  </si>
  <si>
    <t>4. Бюджетные кредиты, привлеченные городскими/ сельскими поселениями **)</t>
  </si>
  <si>
    <t>в том числе предоставленные из краевого бюджета</t>
  </si>
  <si>
    <t>в том числе предоставленные из местного бюджета</t>
  </si>
  <si>
    <t>г) в т. ч просроч.</t>
  </si>
  <si>
    <t xml:space="preserve">Итого бюджетные кредиты </t>
  </si>
  <si>
    <r>
      <t>Итого просроч.</t>
    </r>
    <r>
      <rPr>
        <i/>
        <sz val="10"/>
        <rFont val="Times New Roman"/>
        <family val="1"/>
      </rPr>
      <t xml:space="preserve"> </t>
    </r>
  </si>
  <si>
    <t>Неустойки,(штрафы, пени)</t>
  </si>
  <si>
    <t>Форма 3</t>
  </si>
  <si>
    <t>Наименова-ние эми-тента и генераль-ного агента</t>
  </si>
  <si>
    <t>Наименова-ние регист-ратора или депозитария; организатора торговли на рынке цен-ных бумаг</t>
  </si>
  <si>
    <t>Наимено-вание но-мер и дата нормативного пра-ввого ак-та, содер-жащего условия эмиссии</t>
  </si>
  <si>
    <t xml:space="preserve">Дата госу-дарственной регистрации Условий эмис-сии, вид, фор-ма, коли-чество, номи-нал ценной бумаги </t>
  </si>
  <si>
    <t>% ставка (купонный доход), даты вып-латы ку-понного дохода по каждому купонному периоду</t>
  </si>
  <si>
    <t>Срок погаше-ния выпуска</t>
  </si>
  <si>
    <t>Размещено за отчетный период (по номиналь-ной стои-мости)</t>
  </si>
  <si>
    <t>Погашено за отчетный период (по номиналь-ной стои-мости)</t>
  </si>
  <si>
    <t>Выплачен-ная сумма купонного дохода за отчетный период</t>
  </si>
  <si>
    <t>Прочие расходы на обслужи-вание облигаци-онного займа за отчетный период</t>
  </si>
  <si>
    <t>-</t>
  </si>
  <si>
    <t>Форма 4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</si>
  <si>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</si>
  <si>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</si>
  <si>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</si>
  <si>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</si>
  <si>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</si>
  <si>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</si>
  <si>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</si>
  <si>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</si>
  <si>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</si>
  <si>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</si>
  <si>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</si>
  <si>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</si>
  <si>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</si>
  <si>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</si>
  <si>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</si>
  <si>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</si>
  <si>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</si>
  <si>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</si>
  <si>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</si>
  <si>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</si>
  <si>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</si>
  <si>
    <t>ИТОГО (1+2+3+4)</t>
  </si>
  <si>
    <t>Форма 5</t>
  </si>
  <si>
    <t>СПРАВОЧНО:</t>
  </si>
  <si>
    <t>Анализ отдельных показателей бюджета городского округа/муниципального района(без поселений)</t>
  </si>
  <si>
    <t>3. Объем муниципального долга городского округа/муниципального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</si>
  <si>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</si>
  <si>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</si>
  <si>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</si>
  <si>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</si>
  <si>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</si>
  <si>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</si>
  <si>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r>
      <t xml:space="preserve">9. Отклонение фактического объема муниципального долга от утвержденного верхнего предела муниципального долга городского округа/муниципального района /без поселений/ (гр. 3 – гр . 5)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</si>
  <si>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r>
      <t xml:space="preserve">10. Объем расходов на обслуживание муниципального долга (факт) городского округа/муниципального района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</si>
  <si>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2*100%)</t>
  </si>
  <si>
    <t>2. Объем муниципального долга городского/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</si>
  <si>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городского/ сельского поселения, всего</t>
    </r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</si>
  <si>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</si>
  <si>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</si>
  <si>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округа</t>
  </si>
  <si>
    <t>6. Соблюдение норматива по предельному объему муниципального долга в соответствии со статьей 117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</si>
  <si>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</si>
  <si>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</si>
  <si>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r>
      <t xml:space="preserve">10. Объем расходов на обслуживание муниципального долга (факт) городского / сельского поселения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</si>
  <si>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</si>
  <si>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t xml:space="preserve">в т.ч.проср.сум. </t>
  </si>
  <si>
    <t>Списано за отчетный период</t>
  </si>
  <si>
    <t>(Новоберезанское сельское поселение)</t>
  </si>
  <si>
    <t xml:space="preserve">Предоставление субсидии МУП "ЖКХ" Новоберезанского сп КР на погашение кредиторской задолженности </t>
  </si>
  <si>
    <t xml:space="preserve">1. Утвержденный общий объем доходов бюджета городского округа/муниципального района в 2019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</si>
  <si>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r>
      <t xml:space="preserve">2. Объем расходов бюджета городского округа/муниципального района в 2019 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0"/>
        <rFont val="Times New Roman"/>
        <family val="1"/>
      </rPr>
      <t>(по данным годового отчета об исполнении бюджета)</t>
    </r>
    <r>
      <rPr>
        <sz val="10"/>
        <rFont val="Times New Roman"/>
        <family val="1"/>
      </rPr>
      <t xml:space="preserve"> /без поселений/ </t>
    </r>
  </si>
  <si>
    <t xml:space="preserve">Анализ отдельных показателей бюджета Новоберезанского сельского поселения </t>
  </si>
  <si>
    <t>2000000,0;6,525% ;08.12.2022г</t>
  </si>
  <si>
    <t>ПАО "Российский национальный коммерческий банк" Дог.№43 от 09.12.2019</t>
  </si>
  <si>
    <t>Финансирование дефицита бюджета Новоберезанского сельского поселения</t>
  </si>
  <si>
    <t>ПАО "Российский национальный коммерческий банк" МК №280/20-НКЛ от 28.12.2020</t>
  </si>
  <si>
    <t>2000000,0;5,25% ;28.03.2023г</t>
  </si>
  <si>
    <t>Объем гарантий на 1 января 2021 года</t>
  </si>
  <si>
    <t>Остаток задолженности на 1 января 2021 года</t>
  </si>
  <si>
    <t>1. Утвержденный общий объем доходов бюджета городского/ сельского  поселения в 2021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</si>
  <si>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r>
      <t xml:space="preserve">9. Объем расходов бюджета городского /сельского  поселения в 2021 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0"/>
        <rFont val="Times New Roman"/>
        <family val="1"/>
      </rPr>
      <t>(по данным годового отчета об исполнении бюджета)</t>
    </r>
    <r>
      <rPr>
        <sz val="10"/>
        <rFont val="Times New Roman"/>
        <family val="1"/>
      </rPr>
      <t xml:space="preserve"> </t>
    </r>
  </si>
  <si>
    <t>Объем гарантий  на  1 мая 2021  года</t>
  </si>
  <si>
    <t>Остаток задолженности 
на 1 мая  2021  года</t>
  </si>
  <si>
    <t xml:space="preserve">Сведения о муниципальном долге
Новоберезанского сельского поселения Кореновского  района на 1 июля 2021  года, руб.
</t>
  </si>
  <si>
    <t>Исполняющий обязанности главы Новоберезанского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Кореновского района                                                                                                                                                                      А.В. Зарицкий</t>
  </si>
  <si>
    <t>Начальник финансового отдела                                                                                                                                                                              М.М. Ребрикова</t>
  </si>
  <si>
    <t>Исполняющий обязанности главы Новоберезанского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Кореновского района                                                                                                                                                                        А.В. Зарицкий</t>
  </si>
  <si>
    <t xml:space="preserve">Информация об обязательствах по кредитам, полученным от кредитных организаций Новоберезанского сельского поселением Кореновского района на 1 июля 2021  года                                                                                                                  </t>
  </si>
  <si>
    <t xml:space="preserve">
Информация об обязательствах по муниципальным гарантиям Новоберезанского сельского поселения Кореновского района на 1 июля 2021 года 
</t>
  </si>
  <si>
    <t xml:space="preserve">Информация об обязательствах по бюджетным кредитам, привлеченным в местный бюджет от других бюджетов бюджетной системы Российской Федерации Новоберезанским сельским поселением Кореновского района на   1 июля  2021  года , руб.                                                                                                                                   </t>
  </si>
  <si>
    <t xml:space="preserve">Остаток задолженности на  1 июля 2021  года </t>
  </si>
  <si>
    <t>Исполняющий обязанности главы Новоберезанского сельского поселения Кореновского района                                                                                                                                                              А.В. Зарицкий</t>
  </si>
  <si>
    <t>Начальник финансового отдела                                                                                                                                                                                                                           М.М. Ребрикова</t>
  </si>
  <si>
    <t xml:space="preserve">Информация об обязательствах по ценным бумагам Новоберезанского сельского поселения Кореновского района
 на 1 июля 2021  года 
</t>
  </si>
  <si>
    <t>Объем долга на 1 июля  2021  года</t>
  </si>
  <si>
    <t>Размещен-ный объем на  1 аиюля 2021 года</t>
  </si>
  <si>
    <t>Исполняющий обязанности главы Новоберезанского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Кореновского района                                                                                    А.В. Зарицкий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</si>
</sst>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  <numFmt numFmtId="178" formatCode="0.00000"/>
    <numFmt numFmtId="179" formatCode="0.0000"/>
    <numFmt numFmtId="180" formatCode="0.000"/>
    <numFmt numFmtId="181" formatCode="0.000000"/>
    <numFmt numFmtId="182" formatCode="#,##0.00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justify" vertical="top" wrapText="1"/>
    </xf>
    <xf numFmtId="2" fontId="7" fillId="0" borderId="10" xfId="0" applyNumberFormat="1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horizontal="center" vertical="justify" wrapText="1"/>
    </xf>
    <xf numFmtId="2" fontId="9" fillId="0" borderId="11" xfId="0" applyNumberFormat="1" applyFont="1" applyBorder="1" applyAlignment="1">
      <alignment horizontal="center" vertical="justify" wrapText="1"/>
    </xf>
    <xf numFmtId="0" fontId="8" fillId="0" borderId="11" xfId="0" applyNumberFormat="1" applyFont="1" applyBorder="1" applyAlignment="1">
      <alignment horizontal="center" vertical="justify" wrapText="1"/>
    </xf>
    <xf numFmtId="0" fontId="1" fillId="0" borderId="11" xfId="0" applyNumberFormat="1" applyFont="1" applyBorder="1" applyAlignment="1">
      <alignment horizontal="center" vertical="justify" wrapText="1"/>
    </xf>
    <xf numFmtId="0" fontId="0" fillId="0" borderId="0" xfId="0" applyNumberFormat="1" applyAlignment="1">
      <alignment/>
    </xf>
    <xf numFmtId="4" fontId="9" fillId="0" borderId="11" xfId="0" applyNumberFormat="1" applyFont="1" applyBorder="1" applyAlignment="1">
      <alignment horizontal="center" vertical="justify" wrapText="1"/>
    </xf>
    <xf numFmtId="4" fontId="4" fillId="0" borderId="11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11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/>
    </xf>
    <xf numFmtId="2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justify" vertical="top" wrapText="1"/>
    </xf>
    <xf numFmtId="2" fontId="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justify"/>
    </xf>
    <xf numFmtId="2" fontId="7" fillId="0" borderId="10" xfId="0" applyNumberFormat="1" applyFont="1" applyBorder="1" applyAlignment="1">
      <alignment horizontal="right" vertical="justify" wrapText="1"/>
    </xf>
    <xf numFmtId="2" fontId="17" fillId="0" borderId="10" xfId="0" applyNumberFormat="1" applyFont="1" applyBorder="1" applyAlignment="1">
      <alignment horizontal="right" vertical="justify"/>
    </xf>
    <xf numFmtId="0" fontId="17" fillId="0" borderId="10" xfId="0" applyFont="1" applyBorder="1" applyAlignment="1">
      <alignment horizontal="left" vertical="justify" wrapText="1"/>
    </xf>
    <xf numFmtId="2" fontId="17" fillId="0" borderId="10" xfId="0" applyNumberFormat="1" applyFont="1" applyBorder="1" applyAlignment="1">
      <alignment vertical="top"/>
    </xf>
    <xf numFmtId="2" fontId="0" fillId="0" borderId="10" xfId="0" applyNumberFormat="1" applyBorder="1" applyAlignment="1">
      <alignment vertical="top"/>
    </xf>
    <xf numFmtId="4" fontId="18" fillId="0" borderId="10" xfId="0" applyNumberFormat="1" applyFont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left" wrapText="1" indent="3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2" fontId="1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horizontal="center" vertical="justify" wrapText="1"/>
    </xf>
    <xf numFmtId="2" fontId="8" fillId="0" borderId="10" xfId="0" applyNumberFormat="1" applyFont="1" applyBorder="1" applyAlignment="1">
      <alignment horizontal="center" vertical="justify" wrapText="1"/>
    </xf>
    <xf numFmtId="0" fontId="8" fillId="0" borderId="10" xfId="0" applyNumberFormat="1" applyFont="1" applyBorder="1" applyAlignment="1">
      <alignment horizontal="center" vertical="justify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justify" wrapText="1"/>
    </xf>
    <xf numFmtId="0" fontId="9" fillId="0" borderId="10" xfId="0" applyNumberFormat="1" applyFont="1" applyBorder="1" applyAlignment="1">
      <alignment horizontal="center" vertical="justify" wrapText="1"/>
    </xf>
    <xf numFmtId="2" fontId="7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left" textRotation="90" wrapText="1"/>
    </xf>
    <xf numFmtId="0" fontId="0" fillId="0" borderId="10" xfId="0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2" fontId="1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2" fontId="17" fillId="0" borderId="12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center" vertical="top" wrapText="1"/>
    </xf>
    <xf numFmtId="2" fontId="6" fillId="33" borderId="13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textRotation="90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2" fontId="1" fillId="0" borderId="10" xfId="0" applyNumberFormat="1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82" fontId="1" fillId="0" borderId="10" xfId="0" applyNumberFormat="1" applyFont="1" applyBorder="1" applyAlignment="1">
      <alignment horizontal="justify" vertical="top" wrapText="1"/>
    </xf>
    <xf numFmtId="2" fontId="11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115" zoomScaleNormal="115" zoomScalePageLayoutView="0" workbookViewId="0" topLeftCell="A1">
      <selection activeCell="Y7" sqref="Y7"/>
    </sheetView>
  </sheetViews>
  <sheetFormatPr defaultColWidth="9.00390625" defaultRowHeight="12.75"/>
  <cols>
    <col min="3" max="3" width="9.00390625" style="0" customWidth="1"/>
    <col min="4" max="4" width="6.375" style="0" customWidth="1"/>
    <col min="5" max="5" width="9.125" style="0" hidden="1" customWidth="1"/>
    <col min="9" max="9" width="6.375" style="0" customWidth="1"/>
    <col min="10" max="10" width="6.25390625" style="0" customWidth="1"/>
    <col min="11" max="11" width="6.75390625" style="0" customWidth="1"/>
  </cols>
  <sheetData>
    <row r="1" spans="20:21" ht="12.75">
      <c r="T1" s="62" t="s">
        <v>20</v>
      </c>
      <c r="U1" s="62"/>
    </row>
    <row r="2" spans="1:21" ht="36.75" customHeight="1">
      <c r="A2" s="61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ht="12.75" customHeight="1"/>
    <row r="4" spans="1:21" ht="70.5" customHeight="1">
      <c r="A4" s="63" t="s">
        <v>0</v>
      </c>
      <c r="B4" s="63" t="s">
        <v>21</v>
      </c>
      <c r="C4" s="63" t="s">
        <v>119</v>
      </c>
      <c r="D4" s="63"/>
      <c r="E4" s="63"/>
      <c r="F4" s="63"/>
      <c r="G4" s="63"/>
      <c r="H4" s="63" t="s">
        <v>1</v>
      </c>
      <c r="I4" s="63"/>
      <c r="J4" s="63"/>
      <c r="K4" s="63"/>
      <c r="L4" s="63" t="s">
        <v>2</v>
      </c>
      <c r="M4" s="63"/>
      <c r="N4" s="63"/>
      <c r="O4" s="63"/>
      <c r="P4" s="63" t="s">
        <v>123</v>
      </c>
      <c r="Q4" s="63"/>
      <c r="R4" s="63"/>
      <c r="S4" s="63"/>
      <c r="T4" s="63" t="s">
        <v>3</v>
      </c>
      <c r="U4" s="63"/>
    </row>
    <row r="5" spans="1:21" ht="21" customHeight="1">
      <c r="A5" s="63"/>
      <c r="B5" s="63"/>
      <c r="C5" s="70" t="s">
        <v>4</v>
      </c>
      <c r="D5" s="68" t="s">
        <v>5</v>
      </c>
      <c r="E5" s="68"/>
      <c r="F5" s="68"/>
      <c r="G5" s="68"/>
      <c r="H5" s="69" t="s">
        <v>4</v>
      </c>
      <c r="I5" s="68" t="s">
        <v>5</v>
      </c>
      <c r="J5" s="68"/>
      <c r="K5" s="68"/>
      <c r="L5" s="69" t="s">
        <v>4</v>
      </c>
      <c r="M5" s="68" t="s">
        <v>5</v>
      </c>
      <c r="N5" s="68"/>
      <c r="O5" s="68"/>
      <c r="P5" s="69" t="s">
        <v>4</v>
      </c>
      <c r="Q5" s="68" t="s">
        <v>5</v>
      </c>
      <c r="R5" s="68"/>
      <c r="S5" s="68"/>
      <c r="T5" s="63"/>
      <c r="U5" s="63"/>
    </row>
    <row r="6" spans="1:21" ht="81.75">
      <c r="A6" s="63"/>
      <c r="B6" s="63"/>
      <c r="C6" s="70"/>
      <c r="D6" s="7" t="s">
        <v>6</v>
      </c>
      <c r="E6" s="69" t="s">
        <v>7</v>
      </c>
      <c r="F6" s="69"/>
      <c r="G6" s="7" t="s">
        <v>8</v>
      </c>
      <c r="H6" s="69"/>
      <c r="I6" s="4" t="s">
        <v>6</v>
      </c>
      <c r="J6" s="7" t="s">
        <v>7</v>
      </c>
      <c r="K6" s="4" t="s">
        <v>8</v>
      </c>
      <c r="L6" s="69"/>
      <c r="M6" s="4" t="s">
        <v>6</v>
      </c>
      <c r="N6" s="7" t="s">
        <v>7</v>
      </c>
      <c r="O6" s="4" t="s">
        <v>8</v>
      </c>
      <c r="P6" s="69"/>
      <c r="Q6" s="4" t="s">
        <v>6</v>
      </c>
      <c r="R6" s="7" t="s">
        <v>7</v>
      </c>
      <c r="S6" s="4" t="s">
        <v>8</v>
      </c>
      <c r="T6" s="7" t="s">
        <v>9</v>
      </c>
      <c r="U6" s="4" t="s">
        <v>10</v>
      </c>
    </row>
    <row r="7" spans="1:21" ht="12.75">
      <c r="A7" s="3">
        <v>1</v>
      </c>
      <c r="B7" s="3">
        <v>2</v>
      </c>
      <c r="C7" s="3">
        <v>3</v>
      </c>
      <c r="D7" s="3">
        <v>4</v>
      </c>
      <c r="E7" s="63">
        <v>5</v>
      </c>
      <c r="F7" s="63"/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</row>
    <row r="8" spans="1:21" ht="12.75">
      <c r="A8" s="67" t="s">
        <v>11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12.75">
      <c r="A9" s="8" t="s">
        <v>12</v>
      </c>
      <c r="B9" s="10"/>
      <c r="C9" s="10">
        <v>0</v>
      </c>
      <c r="D9" s="66">
        <v>0</v>
      </c>
      <c r="E9" s="66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63.75">
      <c r="A10" s="29" t="s">
        <v>13</v>
      </c>
      <c r="B10" s="5"/>
      <c r="C10" s="5">
        <v>0</v>
      </c>
      <c r="D10" s="68">
        <v>0</v>
      </c>
      <c r="E10" s="68"/>
      <c r="F10" s="5">
        <v>0</v>
      </c>
      <c r="G10" s="5"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>
      <c r="A11" s="67" t="s">
        <v>14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ht="12.75">
      <c r="A12" s="8" t="s">
        <v>12</v>
      </c>
      <c r="B12" s="30"/>
      <c r="C12" s="10">
        <v>0</v>
      </c>
      <c r="D12" s="66">
        <v>0</v>
      </c>
      <c r="E12" s="66"/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63.75">
      <c r="A13" s="31" t="s">
        <v>15</v>
      </c>
      <c r="B13" s="10"/>
      <c r="C13" s="10"/>
      <c r="D13" s="66"/>
      <c r="E13" s="6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67" t="s">
        <v>16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ht="12.75">
      <c r="A15" s="8" t="s">
        <v>12</v>
      </c>
      <c r="B15" s="10"/>
      <c r="C15" s="5"/>
      <c r="D15" s="66"/>
      <c r="E15" s="6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63.75">
      <c r="A16" s="31" t="s">
        <v>17</v>
      </c>
      <c r="B16" s="10"/>
      <c r="C16" s="10"/>
      <c r="D16" s="66"/>
      <c r="E16" s="6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25.5">
      <c r="A17" s="30" t="s">
        <v>18</v>
      </c>
      <c r="B17" s="10">
        <v>0</v>
      </c>
      <c r="C17" s="10">
        <v>0</v>
      </c>
      <c r="D17" s="66">
        <v>0</v>
      </c>
      <c r="E17" s="66"/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</row>
    <row r="18" spans="1:21" ht="76.5">
      <c r="A18" s="31" t="s">
        <v>19</v>
      </c>
      <c r="B18" s="10"/>
      <c r="C18" s="10"/>
      <c r="D18" s="66"/>
      <c r="E18" s="66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20" spans="1:21" ht="37.5" customHeight="1">
      <c r="A20" s="64" t="s">
        <v>126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6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ht="12.75" hidden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ht="12.75" hidden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ht="12.75" hidden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 ht="12.75" hidden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1:21" ht="12.75">
      <c r="A26" s="59" t="s">
        <v>127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1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1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</sheetData>
  <sheetProtection/>
  <mergeCells count="32">
    <mergeCell ref="A4:A6"/>
    <mergeCell ref="C4:G4"/>
    <mergeCell ref="H4:K4"/>
    <mergeCell ref="L4:O4"/>
    <mergeCell ref="E6:F6"/>
    <mergeCell ref="T4:U5"/>
    <mergeCell ref="C5:C6"/>
    <mergeCell ref="D5:G5"/>
    <mergeCell ref="H5:H6"/>
    <mergeCell ref="I5:K5"/>
    <mergeCell ref="L5:L6"/>
    <mergeCell ref="M5:O5"/>
    <mergeCell ref="P5:P6"/>
    <mergeCell ref="Q5:S5"/>
    <mergeCell ref="P4:S4"/>
    <mergeCell ref="D12:E12"/>
    <mergeCell ref="D13:E13"/>
    <mergeCell ref="A14:U14"/>
    <mergeCell ref="E7:F7"/>
    <mergeCell ref="A8:U8"/>
    <mergeCell ref="D9:E9"/>
    <mergeCell ref="D10:E10"/>
    <mergeCell ref="A26:U29"/>
    <mergeCell ref="A2:U2"/>
    <mergeCell ref="T1:U1"/>
    <mergeCell ref="B4:B6"/>
    <mergeCell ref="A20:U25"/>
    <mergeCell ref="D15:E15"/>
    <mergeCell ref="D16:E16"/>
    <mergeCell ref="D17:E17"/>
    <mergeCell ref="D18:E18"/>
    <mergeCell ref="A11:U11"/>
  </mergeCells>
  <printOptions/>
  <pageMargins left="0.17" right="0.17" top="1" bottom="0.16" header="0.5" footer="0.16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PageLayoutView="0" workbookViewId="0" topLeftCell="A1">
      <selection activeCell="O54" sqref="O54"/>
    </sheetView>
  </sheetViews>
  <sheetFormatPr defaultColWidth="9.00390625" defaultRowHeight="12.75"/>
  <cols>
    <col min="1" max="1" width="13.375" style="0" customWidth="1"/>
    <col min="3" max="3" width="10.875" style="0" customWidth="1"/>
    <col min="4" max="4" width="13.125" style="0" bestFit="1" customWidth="1"/>
    <col min="5" max="5" width="10.875" style="0" customWidth="1"/>
    <col min="6" max="7" width="9.375" style="0" bestFit="1" customWidth="1"/>
    <col min="8" max="8" width="11.125" style="0" customWidth="1"/>
    <col min="9" max="9" width="12.25390625" style="0" customWidth="1"/>
    <col min="10" max="10" width="1.37890625" style="0" hidden="1" customWidth="1"/>
    <col min="11" max="11" width="10.375" style="0" customWidth="1"/>
    <col min="12" max="12" width="6.75390625" style="0" hidden="1" customWidth="1"/>
    <col min="13" max="13" width="5.875" style="0" customWidth="1"/>
    <col min="14" max="14" width="7.625" style="0" customWidth="1"/>
    <col min="15" max="15" width="3.625" style="0" customWidth="1"/>
    <col min="16" max="16" width="7.00390625" style="0" customWidth="1"/>
    <col min="17" max="17" width="3.75390625" style="0" customWidth="1"/>
    <col min="18" max="18" width="7.00390625" style="0" customWidth="1"/>
    <col min="19" max="19" width="4.125" style="0" customWidth="1"/>
    <col min="20" max="20" width="5.75390625" style="0" customWidth="1"/>
    <col min="21" max="21" width="3.625" style="0" customWidth="1"/>
    <col min="22" max="22" width="3.875" style="0" customWidth="1"/>
    <col min="23" max="23" width="7.00390625" style="0" customWidth="1"/>
    <col min="24" max="24" width="5.625" style="0" customWidth="1"/>
    <col min="25" max="25" width="6.25390625" style="0" customWidth="1"/>
    <col min="26" max="26" width="4.125" style="0" customWidth="1"/>
    <col min="27" max="27" width="7.375" style="0" customWidth="1"/>
    <col min="28" max="28" width="0.2421875" style="0" customWidth="1"/>
    <col min="29" max="29" width="6.125" style="0" customWidth="1"/>
    <col min="30" max="30" width="2.25390625" style="0" customWidth="1"/>
  </cols>
  <sheetData>
    <row r="1" spans="27:30" ht="12.75">
      <c r="AA1" s="62" t="s">
        <v>32</v>
      </c>
      <c r="AB1" s="62"/>
      <c r="AC1" s="62"/>
      <c r="AD1" s="62"/>
    </row>
    <row r="2" spans="1:30" ht="48" customHeight="1">
      <c r="A2" s="71" t="s">
        <v>129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0" ht="63" customHeight="1">
      <c r="A3" s="101" t="s">
        <v>22</v>
      </c>
      <c r="B3" s="102" t="s">
        <v>23</v>
      </c>
      <c r="C3" s="63" t="s">
        <v>24</v>
      </c>
      <c r="D3" s="99" t="s">
        <v>120</v>
      </c>
      <c r="E3" s="99"/>
      <c r="F3" s="99"/>
      <c r="G3" s="99"/>
      <c r="H3" s="100" t="s">
        <v>25</v>
      </c>
      <c r="I3" s="99" t="s">
        <v>26</v>
      </c>
      <c r="J3" s="99"/>
      <c r="K3" s="99"/>
      <c r="L3" s="99"/>
      <c r="M3" s="99"/>
      <c r="N3" s="99" t="s">
        <v>27</v>
      </c>
      <c r="O3" s="99"/>
      <c r="P3" s="99"/>
      <c r="Q3" s="99"/>
      <c r="R3" s="99"/>
      <c r="S3" s="99"/>
      <c r="T3" s="99"/>
      <c r="U3" s="99"/>
      <c r="V3" s="99" t="s">
        <v>124</v>
      </c>
      <c r="W3" s="99"/>
      <c r="X3" s="99"/>
      <c r="Y3" s="99"/>
      <c r="Z3" s="99"/>
      <c r="AA3" s="99"/>
      <c r="AB3" s="99"/>
      <c r="AC3" s="99"/>
      <c r="AD3" s="99"/>
    </row>
    <row r="4" spans="1:30" ht="12.75">
      <c r="A4" s="101"/>
      <c r="B4" s="102"/>
      <c r="C4" s="63"/>
      <c r="D4" s="103" t="s">
        <v>4</v>
      </c>
      <c r="E4" s="68" t="s">
        <v>5</v>
      </c>
      <c r="F4" s="68"/>
      <c r="G4" s="68"/>
      <c r="H4" s="100"/>
      <c r="I4" s="100" t="s">
        <v>4</v>
      </c>
      <c r="J4" s="68" t="s">
        <v>5</v>
      </c>
      <c r="K4" s="68"/>
      <c r="L4" s="68"/>
      <c r="M4" s="68"/>
      <c r="N4" s="100" t="s">
        <v>4</v>
      </c>
      <c r="O4" s="100"/>
      <c r="P4" s="68" t="s">
        <v>5</v>
      </c>
      <c r="Q4" s="68"/>
      <c r="R4" s="68"/>
      <c r="S4" s="68"/>
      <c r="T4" s="68"/>
      <c r="U4" s="68"/>
      <c r="V4" s="100" t="s">
        <v>4</v>
      </c>
      <c r="W4" s="100"/>
      <c r="X4" s="68" t="s">
        <v>5</v>
      </c>
      <c r="Y4" s="68"/>
      <c r="Z4" s="68"/>
      <c r="AA4" s="68"/>
      <c r="AB4" s="68"/>
      <c r="AC4" s="68"/>
      <c r="AD4" s="68"/>
    </row>
    <row r="5" spans="1:30" ht="57" customHeight="1">
      <c r="A5" s="101"/>
      <c r="B5" s="102"/>
      <c r="C5" s="63"/>
      <c r="D5" s="103"/>
      <c r="E5" s="6" t="s">
        <v>6</v>
      </c>
      <c r="F5" s="7" t="s">
        <v>7</v>
      </c>
      <c r="G5" s="7" t="s">
        <v>8</v>
      </c>
      <c r="H5" s="100"/>
      <c r="I5" s="100"/>
      <c r="J5" s="69" t="s">
        <v>7</v>
      </c>
      <c r="K5" s="69"/>
      <c r="L5" s="100" t="s">
        <v>8</v>
      </c>
      <c r="M5" s="100"/>
      <c r="N5" s="100"/>
      <c r="O5" s="100"/>
      <c r="P5" s="69" t="s">
        <v>6</v>
      </c>
      <c r="Q5" s="69"/>
      <c r="R5" s="69" t="s">
        <v>7</v>
      </c>
      <c r="S5" s="69"/>
      <c r="T5" s="69" t="s">
        <v>8</v>
      </c>
      <c r="U5" s="69"/>
      <c r="V5" s="100"/>
      <c r="W5" s="100"/>
      <c r="X5" s="69" t="s">
        <v>6</v>
      </c>
      <c r="Y5" s="69"/>
      <c r="Z5" s="69" t="s">
        <v>7</v>
      </c>
      <c r="AA5" s="69"/>
      <c r="AB5" s="69"/>
      <c r="AC5" s="69" t="s">
        <v>8</v>
      </c>
      <c r="AD5" s="69"/>
    </row>
    <row r="6" spans="1:3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68">
        <v>10</v>
      </c>
      <c r="K6" s="68"/>
      <c r="L6" s="68">
        <v>11</v>
      </c>
      <c r="M6" s="68"/>
      <c r="N6" s="68">
        <v>12</v>
      </c>
      <c r="O6" s="68"/>
      <c r="P6" s="68">
        <v>13</v>
      </c>
      <c r="Q6" s="68"/>
      <c r="R6" s="68">
        <v>14</v>
      </c>
      <c r="S6" s="68"/>
      <c r="T6" s="68">
        <v>15</v>
      </c>
      <c r="U6" s="68"/>
      <c r="V6" s="68">
        <v>16</v>
      </c>
      <c r="W6" s="68"/>
      <c r="X6" s="68">
        <v>17</v>
      </c>
      <c r="Y6" s="68"/>
      <c r="Z6" s="68">
        <v>18</v>
      </c>
      <c r="AA6" s="68"/>
      <c r="AB6" s="68"/>
      <c r="AC6" s="68">
        <v>19</v>
      </c>
      <c r="AD6" s="68"/>
    </row>
    <row r="7" spans="1:30" ht="21" customHeight="1">
      <c r="A7" s="95" t="s">
        <v>28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</row>
    <row r="8" spans="1:30" ht="12.75">
      <c r="A8" s="96" t="s">
        <v>12</v>
      </c>
      <c r="B8" s="68"/>
      <c r="C8" s="68"/>
      <c r="D8" s="98">
        <f>SUM(D11:D12)</f>
        <v>0</v>
      </c>
      <c r="E8" s="98">
        <f>SUM(E11+E12)</f>
        <v>0</v>
      </c>
      <c r="F8" s="73">
        <f>SUM(F11)</f>
        <v>0</v>
      </c>
      <c r="G8" s="73">
        <f>SUM(G11)</f>
        <v>0</v>
      </c>
      <c r="H8" s="88">
        <f>SUM(H11+H12)</f>
        <v>0</v>
      </c>
      <c r="I8" s="73">
        <f>SUM(I11+I12)</f>
        <v>0</v>
      </c>
      <c r="J8" s="68"/>
      <c r="K8" s="73">
        <f>SUM(K11+K12)</f>
        <v>0</v>
      </c>
      <c r="L8" s="73">
        <f>SUM(L11)</f>
        <v>0</v>
      </c>
      <c r="M8" s="68"/>
      <c r="N8" s="73">
        <f>SUM(N11:O12)</f>
        <v>0</v>
      </c>
      <c r="O8" s="68"/>
      <c r="P8" s="87">
        <f>SUM(P11)</f>
        <v>0</v>
      </c>
      <c r="Q8" s="94"/>
      <c r="R8" s="87">
        <f>SUM(R11+R12)</f>
        <v>0</v>
      </c>
      <c r="S8" s="94"/>
      <c r="T8" s="73">
        <f>SUM(T11)</f>
        <v>0</v>
      </c>
      <c r="U8" s="68"/>
      <c r="V8" s="88">
        <f>SUM(V11+V12)</f>
        <v>0</v>
      </c>
      <c r="W8" s="93"/>
      <c r="X8" s="88">
        <f>SUM(X11+X12)</f>
        <v>0</v>
      </c>
      <c r="Y8" s="93"/>
      <c r="Z8" s="73">
        <f>SUM(Z11)</f>
        <v>0</v>
      </c>
      <c r="AA8" s="68"/>
      <c r="AB8" s="68"/>
      <c r="AC8" s="73">
        <f>SUM(AC11)</f>
        <v>0</v>
      </c>
      <c r="AD8" s="68"/>
    </row>
    <row r="9" spans="1:30" ht="12.75">
      <c r="A9" s="96"/>
      <c r="B9" s="68"/>
      <c r="C9" s="68"/>
      <c r="D9" s="98"/>
      <c r="E9" s="98"/>
      <c r="F9" s="73"/>
      <c r="G9" s="68"/>
      <c r="H9" s="93"/>
      <c r="I9" s="68"/>
      <c r="J9" s="68"/>
      <c r="K9" s="68"/>
      <c r="L9" s="68"/>
      <c r="M9" s="68"/>
      <c r="N9" s="68"/>
      <c r="O9" s="68"/>
      <c r="P9" s="94"/>
      <c r="Q9" s="94"/>
      <c r="R9" s="94"/>
      <c r="S9" s="94"/>
      <c r="T9" s="68"/>
      <c r="U9" s="68"/>
      <c r="V9" s="93"/>
      <c r="W9" s="93"/>
      <c r="X9" s="93"/>
      <c r="Y9" s="93"/>
      <c r="Z9" s="68"/>
      <c r="AA9" s="68"/>
      <c r="AB9" s="68"/>
      <c r="AC9" s="68"/>
      <c r="AD9" s="68"/>
    </row>
    <row r="10" spans="1:30" ht="19.5" customHeight="1">
      <c r="A10" s="9" t="s">
        <v>29</v>
      </c>
      <c r="B10" s="10"/>
      <c r="C10" s="10"/>
      <c r="D10" s="16"/>
      <c r="E10" s="16"/>
      <c r="F10" s="10"/>
      <c r="G10" s="10"/>
      <c r="H10" s="10"/>
      <c r="I10" s="66"/>
      <c r="J10" s="66"/>
      <c r="K10" s="10"/>
      <c r="L10" s="66"/>
      <c r="M10" s="66"/>
      <c r="N10" s="66"/>
      <c r="O10" s="66"/>
      <c r="P10" s="66"/>
      <c r="Q10" s="66"/>
      <c r="R10" s="97"/>
      <c r="S10" s="97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</row>
    <row r="11" spans="1:30" s="11" customFormat="1" ht="63" customHeight="1">
      <c r="A11" s="13"/>
      <c r="B11" s="14"/>
      <c r="C11" s="14"/>
      <c r="D11" s="15"/>
      <c r="E11" s="15"/>
      <c r="F11" s="12">
        <v>0</v>
      </c>
      <c r="G11" s="12">
        <v>0</v>
      </c>
      <c r="H11" s="12">
        <v>0</v>
      </c>
      <c r="I11" s="73"/>
      <c r="J11" s="73"/>
      <c r="K11" s="12"/>
      <c r="L11" s="73">
        <v>0</v>
      </c>
      <c r="M11" s="73"/>
      <c r="N11" s="73"/>
      <c r="O11" s="73"/>
      <c r="P11" s="87">
        <v>0</v>
      </c>
      <c r="Q11" s="87"/>
      <c r="R11" s="87"/>
      <c r="S11" s="87"/>
      <c r="T11" s="73">
        <v>0</v>
      </c>
      <c r="U11" s="73"/>
      <c r="V11" s="88">
        <f>SUM(X11:AD11)</f>
        <v>0</v>
      </c>
      <c r="W11" s="88"/>
      <c r="X11" s="73">
        <f>SUM(E11-P11)</f>
        <v>0</v>
      </c>
      <c r="Y11" s="73"/>
      <c r="Z11" s="73">
        <f>SUM(F11+K11-R11)</f>
        <v>0</v>
      </c>
      <c r="AA11" s="73"/>
      <c r="AB11" s="73"/>
      <c r="AC11" s="73">
        <f>SUM(G11+L11-T11)</f>
        <v>0</v>
      </c>
      <c r="AD11" s="73"/>
    </row>
    <row r="12" spans="1:30" s="11" customFormat="1" ht="47.25" customHeight="1">
      <c r="A12" s="13"/>
      <c r="B12" s="14"/>
      <c r="C12" s="14"/>
      <c r="D12" s="15">
        <f>E12+F12+G12</f>
        <v>0</v>
      </c>
      <c r="E12" s="15"/>
      <c r="F12" s="12">
        <v>0</v>
      </c>
      <c r="G12" s="12">
        <v>0</v>
      </c>
      <c r="H12" s="12">
        <v>0</v>
      </c>
      <c r="I12" s="12">
        <f>SUM(K12:M12)</f>
        <v>0</v>
      </c>
      <c r="J12" s="12"/>
      <c r="K12" s="12"/>
      <c r="L12" s="12"/>
      <c r="M12" s="12">
        <v>0</v>
      </c>
      <c r="N12" s="73">
        <f>SUM(P12:U12)</f>
        <v>0</v>
      </c>
      <c r="O12" s="73"/>
      <c r="P12" s="78">
        <v>0</v>
      </c>
      <c r="Q12" s="79"/>
      <c r="R12" s="78"/>
      <c r="S12" s="79"/>
      <c r="T12" s="80">
        <v>0</v>
      </c>
      <c r="U12" s="81"/>
      <c r="V12" s="88">
        <f>SUM(X12:AD12)</f>
        <v>0</v>
      </c>
      <c r="W12" s="88"/>
      <c r="X12" s="73"/>
      <c r="Y12" s="73"/>
      <c r="Z12" s="80">
        <v>0</v>
      </c>
      <c r="AA12" s="81"/>
      <c r="AB12" s="12"/>
      <c r="AC12" s="80">
        <f>SUM(G12+L12-T12)</f>
        <v>0</v>
      </c>
      <c r="AD12" s="81"/>
    </row>
    <row r="13" spans="1:30" ht="9" customHeight="1">
      <c r="A13" s="90" t="s">
        <v>30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2"/>
    </row>
    <row r="14" spans="1:30" ht="12.75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2"/>
    </row>
    <row r="15" spans="1:30" s="19" customFormat="1" ht="21.75" customHeight="1">
      <c r="A15" s="17" t="s">
        <v>12</v>
      </c>
      <c r="B15" s="12"/>
      <c r="C15" s="18"/>
      <c r="D15" s="45">
        <f>SUM(D17:D18)</f>
        <v>4000000</v>
      </c>
      <c r="E15" s="45">
        <f>SUM(E17:E18)</f>
        <v>4000000</v>
      </c>
      <c r="F15" s="45">
        <f>SUM(F17:G18)</f>
        <v>0</v>
      </c>
      <c r="G15" s="45"/>
      <c r="H15" s="45">
        <f>SUM(H17:H18)</f>
        <v>0</v>
      </c>
      <c r="I15" s="73">
        <v>116782.2</v>
      </c>
      <c r="J15" s="73"/>
      <c r="K15" s="80">
        <v>116782.2</v>
      </c>
      <c r="L15" s="81"/>
      <c r="M15" s="18">
        <f>SUM(M17:M18)</f>
        <v>0</v>
      </c>
      <c r="N15" s="80">
        <v>116782.2</v>
      </c>
      <c r="O15" s="81"/>
      <c r="P15" s="87">
        <f>SUM(P17:Q18)</f>
        <v>0</v>
      </c>
      <c r="Q15" s="87"/>
      <c r="R15" s="80">
        <v>116782.2</v>
      </c>
      <c r="S15" s="81"/>
      <c r="T15" s="87">
        <f>SUM(T17:U18)</f>
        <v>0</v>
      </c>
      <c r="U15" s="87"/>
      <c r="V15" s="78">
        <f>SUM(V17:W18)</f>
        <v>4000000</v>
      </c>
      <c r="W15" s="79"/>
      <c r="X15" s="78">
        <f>SUM(X17:Y18)</f>
        <v>4000000</v>
      </c>
      <c r="Y15" s="79"/>
      <c r="Z15" s="73">
        <f>SUM(Z17:AB18)</f>
        <v>0</v>
      </c>
      <c r="AA15" s="73"/>
      <c r="AB15" s="73"/>
      <c r="AC15" s="73">
        <f>SUM(AC17:AD18)</f>
        <v>0</v>
      </c>
      <c r="AD15" s="73"/>
    </row>
    <row r="16" spans="1:30" s="19" customFormat="1" ht="15.75">
      <c r="A16" s="89" t="s">
        <v>109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s="19" customFormat="1" ht="185.25" customHeight="1">
      <c r="A17" s="17" t="s">
        <v>115</v>
      </c>
      <c r="B17" s="12" t="s">
        <v>110</v>
      </c>
      <c r="C17" s="18" t="s">
        <v>114</v>
      </c>
      <c r="D17" s="12">
        <v>2000000</v>
      </c>
      <c r="E17" s="45">
        <v>2000000</v>
      </c>
      <c r="F17" s="12">
        <v>0</v>
      </c>
      <c r="G17" s="12">
        <v>0</v>
      </c>
      <c r="H17" s="45">
        <v>0</v>
      </c>
      <c r="I17" s="73">
        <v>64713.7</v>
      </c>
      <c r="J17" s="73"/>
      <c r="K17" s="73">
        <v>64713.7</v>
      </c>
      <c r="L17" s="73"/>
      <c r="M17" s="18">
        <v>0</v>
      </c>
      <c r="N17" s="73">
        <v>64713.7</v>
      </c>
      <c r="O17" s="73"/>
      <c r="P17" s="73">
        <v>0</v>
      </c>
      <c r="Q17" s="73"/>
      <c r="R17" s="73">
        <v>64713.7</v>
      </c>
      <c r="S17" s="73"/>
      <c r="T17" s="73">
        <v>0</v>
      </c>
      <c r="U17" s="73"/>
      <c r="V17" s="88">
        <f>SUM(X17:AD17)</f>
        <v>2000000</v>
      </c>
      <c r="W17" s="88"/>
      <c r="X17" s="87">
        <f>SUM(E17+H17-P17)</f>
        <v>2000000</v>
      </c>
      <c r="Y17" s="87"/>
      <c r="Z17" s="87">
        <v>0</v>
      </c>
      <c r="AA17" s="87"/>
      <c r="AB17" s="87"/>
      <c r="AC17" s="73">
        <f>SUM(G17+M17-T17)</f>
        <v>0</v>
      </c>
      <c r="AD17" s="73"/>
    </row>
    <row r="18" spans="1:30" s="19" customFormat="1" ht="103.5" customHeight="1">
      <c r="A18" s="17" t="s">
        <v>117</v>
      </c>
      <c r="B18" s="12" t="s">
        <v>116</v>
      </c>
      <c r="C18" s="18" t="s">
        <v>118</v>
      </c>
      <c r="D18" s="12">
        <f>SUM(E18:G18)</f>
        <v>2000000</v>
      </c>
      <c r="E18" s="45">
        <v>2000000</v>
      </c>
      <c r="F18" s="12">
        <v>0</v>
      </c>
      <c r="G18" s="12">
        <v>0</v>
      </c>
      <c r="H18" s="45">
        <v>0</v>
      </c>
      <c r="I18" s="12">
        <v>52068.5</v>
      </c>
      <c r="J18" s="12"/>
      <c r="K18" s="12">
        <v>52068.5</v>
      </c>
      <c r="L18" s="12"/>
      <c r="M18" s="18">
        <v>0</v>
      </c>
      <c r="N18" s="80">
        <v>52068.5</v>
      </c>
      <c r="O18" s="81"/>
      <c r="P18" s="80">
        <v>0</v>
      </c>
      <c r="Q18" s="81"/>
      <c r="R18" s="80">
        <v>52068.5</v>
      </c>
      <c r="S18" s="81"/>
      <c r="T18" s="80">
        <v>0</v>
      </c>
      <c r="U18" s="81"/>
      <c r="V18" s="87">
        <f>SUM(X18:AD18)</f>
        <v>2000000</v>
      </c>
      <c r="W18" s="87"/>
      <c r="X18" s="87">
        <v>2000000</v>
      </c>
      <c r="Y18" s="87"/>
      <c r="Z18" s="78">
        <f>SUM(I18-R18)</f>
        <v>0</v>
      </c>
      <c r="AA18" s="79"/>
      <c r="AB18" s="45"/>
      <c r="AC18" s="80">
        <f>SUM(M18-T18)</f>
        <v>0</v>
      </c>
      <c r="AD18" s="81"/>
    </row>
    <row r="19" spans="1:30" s="19" customFormat="1" ht="12.75">
      <c r="A19" s="82">
        <f>SUM(M18-T18)</f>
        <v>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4"/>
    </row>
    <row r="20" spans="1:30" s="25" customFormat="1" ht="16.5" customHeight="1">
      <c r="A20" s="23" t="s">
        <v>31</v>
      </c>
      <c r="B20" s="24"/>
      <c r="C20" s="24"/>
      <c r="D20" s="27">
        <f>SUM(D8+D15)</f>
        <v>4000000</v>
      </c>
      <c r="E20" s="26">
        <f>SUM(E8+E15)</f>
        <v>4000000</v>
      </c>
      <c r="F20" s="21">
        <f>SUM(F8+F15)</f>
        <v>0</v>
      </c>
      <c r="G20" s="21"/>
      <c r="H20" s="22">
        <f>SUM(H8+H15)</f>
        <v>0</v>
      </c>
      <c r="I20" s="76">
        <f>SUM(I8+I15)</f>
        <v>116782.2</v>
      </c>
      <c r="J20" s="77"/>
      <c r="K20" s="76">
        <f>SUM(K8+K15)</f>
        <v>116782.2</v>
      </c>
      <c r="L20" s="77"/>
      <c r="M20" s="21">
        <f>SUM(L8+M15)</f>
        <v>0</v>
      </c>
      <c r="N20" s="76">
        <f>SUM(P20:U20)</f>
        <v>116782.2</v>
      </c>
      <c r="O20" s="77"/>
      <c r="P20" s="76">
        <f>SUM(P8+P15)</f>
        <v>0</v>
      </c>
      <c r="Q20" s="77"/>
      <c r="R20" s="76">
        <f>SUM(R8+R15)</f>
        <v>116782.2</v>
      </c>
      <c r="S20" s="77"/>
      <c r="T20" s="74">
        <f>SUM(T8+T15)</f>
        <v>0</v>
      </c>
      <c r="U20" s="75"/>
      <c r="V20" s="85">
        <f>SUM(X20:AD20)</f>
        <v>4000000</v>
      </c>
      <c r="W20" s="86"/>
      <c r="X20" s="74">
        <f>SUM(X8+X15)</f>
        <v>4000000</v>
      </c>
      <c r="Y20" s="75"/>
      <c r="Z20" s="74">
        <f>SUM(Z8+Z15)</f>
        <v>0</v>
      </c>
      <c r="AA20" s="75"/>
      <c r="AB20" s="75"/>
      <c r="AC20" s="74">
        <f>SUM(AC8+AC15)</f>
        <v>0</v>
      </c>
      <c r="AD20" s="75"/>
    </row>
    <row r="21" spans="1:30" s="19" customFormat="1" ht="28.5" customHeight="1">
      <c r="A21" s="20" t="s">
        <v>107</v>
      </c>
      <c r="B21" s="12"/>
      <c r="C21" s="12"/>
      <c r="D21" s="12"/>
      <c r="E21" s="12"/>
      <c r="F21" s="12"/>
      <c r="G21" s="12"/>
      <c r="H21" s="12"/>
      <c r="I21" s="73"/>
      <c r="J21" s="73"/>
      <c r="K21" s="73"/>
      <c r="L21" s="73"/>
      <c r="M21" s="18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3" spans="1:30" ht="12.75" hidden="1">
      <c r="A23" s="64" t="s">
        <v>128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1:30" ht="12.75" hidden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ht="12.75" hidden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ht="12.75" hidden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1" spans="1:30" ht="12.75">
      <c r="A31" s="60" t="s">
        <v>127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</row>
    <row r="32" spans="1:30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</row>
    <row r="33" spans="1:30" ht="3.7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</row>
    <row r="34" spans="1:30" ht="12.75" hidden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</row>
  </sheetData>
  <sheetProtection/>
  <mergeCells count="137">
    <mergeCell ref="V18:W18"/>
    <mergeCell ref="X18:Y18"/>
    <mergeCell ref="AC12:AD12"/>
    <mergeCell ref="N12:O12"/>
    <mergeCell ref="P12:Q12"/>
    <mergeCell ref="R12:S12"/>
    <mergeCell ref="T12:U12"/>
    <mergeCell ref="V12:W12"/>
    <mergeCell ref="X12:Y12"/>
    <mergeCell ref="N18:O18"/>
    <mergeCell ref="A3:A5"/>
    <mergeCell ref="B3:B5"/>
    <mergeCell ref="C3:C5"/>
    <mergeCell ref="D3:G3"/>
    <mergeCell ref="D4:D5"/>
    <mergeCell ref="E4:G4"/>
    <mergeCell ref="P6:Q6"/>
    <mergeCell ref="P10:Q10"/>
    <mergeCell ref="P17:Q17"/>
    <mergeCell ref="P15:Q15"/>
    <mergeCell ref="R18:S18"/>
    <mergeCell ref="T18:U18"/>
    <mergeCell ref="T6:U6"/>
    <mergeCell ref="N4:O5"/>
    <mergeCell ref="P4:U4"/>
    <mergeCell ref="H3:H5"/>
    <mergeCell ref="I3:M3"/>
    <mergeCell ref="N3:U3"/>
    <mergeCell ref="L5:M5"/>
    <mergeCell ref="P5:Q5"/>
    <mergeCell ref="J5:K5"/>
    <mergeCell ref="X5:Y5"/>
    <mergeCell ref="T5:U5"/>
    <mergeCell ref="V3:AD3"/>
    <mergeCell ref="I4:I5"/>
    <mergeCell ref="J4:M4"/>
    <mergeCell ref="V4:W5"/>
    <mergeCell ref="X4:AD4"/>
    <mergeCell ref="Z5:AB5"/>
    <mergeCell ref="AC5:AD5"/>
    <mergeCell ref="R5:S5"/>
    <mergeCell ref="H8:H9"/>
    <mergeCell ref="I8:J9"/>
    <mergeCell ref="N8:O9"/>
    <mergeCell ref="P8:Q9"/>
    <mergeCell ref="V6:W6"/>
    <mergeCell ref="X6:Y6"/>
    <mergeCell ref="J6:K6"/>
    <mergeCell ref="K8:K9"/>
    <mergeCell ref="L6:M6"/>
    <mergeCell ref="N6:O6"/>
    <mergeCell ref="Z6:AB6"/>
    <mergeCell ref="AC10:AD10"/>
    <mergeCell ref="R10:S10"/>
    <mergeCell ref="D8:D9"/>
    <mergeCell ref="E8:E9"/>
    <mergeCell ref="F8:F9"/>
    <mergeCell ref="G8:G9"/>
    <mergeCell ref="L10:M10"/>
    <mergeCell ref="N10:O10"/>
    <mergeCell ref="Z10:AB10"/>
    <mergeCell ref="X10:Y10"/>
    <mergeCell ref="AC6:AD6"/>
    <mergeCell ref="A7:AD7"/>
    <mergeCell ref="A8:A9"/>
    <mergeCell ref="B8:B9"/>
    <mergeCell ref="C8:C9"/>
    <mergeCell ref="Z8:AB9"/>
    <mergeCell ref="L8:M9"/>
    <mergeCell ref="AC8:AD9"/>
    <mergeCell ref="R6:S6"/>
    <mergeCell ref="I10:J10"/>
    <mergeCell ref="T10:U10"/>
    <mergeCell ref="V10:W10"/>
    <mergeCell ref="V8:W9"/>
    <mergeCell ref="Z12:AA12"/>
    <mergeCell ref="X8:Y9"/>
    <mergeCell ref="X11:Y11"/>
    <mergeCell ref="R8:S9"/>
    <mergeCell ref="T8:U9"/>
    <mergeCell ref="V11:W11"/>
    <mergeCell ref="X17:Y17"/>
    <mergeCell ref="AC11:AD11"/>
    <mergeCell ref="A13:AD14"/>
    <mergeCell ref="P11:Q11"/>
    <mergeCell ref="R11:S11"/>
    <mergeCell ref="T11:U11"/>
    <mergeCell ref="I11:J11"/>
    <mergeCell ref="L11:M11"/>
    <mergeCell ref="N11:O11"/>
    <mergeCell ref="Z11:AB11"/>
    <mergeCell ref="I15:J15"/>
    <mergeCell ref="K15:L15"/>
    <mergeCell ref="A16:AD16"/>
    <mergeCell ref="Z15:AB15"/>
    <mergeCell ref="AC15:AD15"/>
    <mergeCell ref="R15:S15"/>
    <mergeCell ref="V15:W15"/>
    <mergeCell ref="T15:U15"/>
    <mergeCell ref="X15:Y15"/>
    <mergeCell ref="N15:O15"/>
    <mergeCell ref="AC17:AD17"/>
    <mergeCell ref="Z17:AB17"/>
    <mergeCell ref="T17:U17"/>
    <mergeCell ref="V17:W17"/>
    <mergeCell ref="N17:O17"/>
    <mergeCell ref="R17:S17"/>
    <mergeCell ref="Z18:AA18"/>
    <mergeCell ref="AC18:AD18"/>
    <mergeCell ref="K20:L20"/>
    <mergeCell ref="A19:AD19"/>
    <mergeCell ref="AC20:AD20"/>
    <mergeCell ref="R20:S20"/>
    <mergeCell ref="T20:U20"/>
    <mergeCell ref="V20:W20"/>
    <mergeCell ref="Z20:AB20"/>
    <mergeCell ref="P18:Q18"/>
    <mergeCell ref="A31:AD34"/>
    <mergeCell ref="A23:AD29"/>
    <mergeCell ref="I17:J17"/>
    <mergeCell ref="K17:L17"/>
    <mergeCell ref="T21:U21"/>
    <mergeCell ref="X20:Y20"/>
    <mergeCell ref="R21:S21"/>
    <mergeCell ref="N20:O20"/>
    <mergeCell ref="P20:Q20"/>
    <mergeCell ref="I20:J20"/>
    <mergeCell ref="AA1:AD1"/>
    <mergeCell ref="A2:AD2"/>
    <mergeCell ref="V21:W21"/>
    <mergeCell ref="X21:Y21"/>
    <mergeCell ref="Z21:AB21"/>
    <mergeCell ref="AC21:AD21"/>
    <mergeCell ref="N21:O21"/>
    <mergeCell ref="P21:Q21"/>
    <mergeCell ref="I21:J21"/>
    <mergeCell ref="K21:L21"/>
  </mergeCells>
  <printOptions/>
  <pageMargins left="0.17" right="0.19" top="0.21" bottom="0.18" header="0.18" footer="0.16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view="pageBreakPreview" zoomScaleNormal="75" zoomScaleSheetLayoutView="100" zoomScalePageLayoutView="0" workbookViewId="0" topLeftCell="A1">
      <selection activeCell="B11" sqref="A9:Y11"/>
    </sheetView>
  </sheetViews>
  <sheetFormatPr defaultColWidth="9.00390625" defaultRowHeight="12.75"/>
  <cols>
    <col min="1" max="1" width="10.375" style="0" customWidth="1"/>
    <col min="4" max="4" width="10.75390625" style="0" customWidth="1"/>
    <col min="5" max="5" width="0.2421875" style="0" hidden="1" customWidth="1"/>
    <col min="6" max="6" width="10.875" style="0" customWidth="1"/>
    <col min="7" max="7" width="7.25390625" style="0" customWidth="1"/>
    <col min="8" max="8" width="5.00390625" style="0" customWidth="1"/>
    <col min="9" max="9" width="10.25390625" style="0" customWidth="1"/>
    <col min="10" max="10" width="10.875" style="0" customWidth="1"/>
    <col min="11" max="11" width="10.125" style="0" customWidth="1"/>
    <col min="12" max="12" width="9.375" style="0" bestFit="1" customWidth="1"/>
    <col min="13" max="13" width="9.125" style="0" hidden="1" customWidth="1"/>
    <col min="14" max="14" width="9.375" style="0" customWidth="1"/>
    <col min="15" max="15" width="9.75390625" style="0" customWidth="1"/>
    <col min="16" max="16" width="8.375" style="0" customWidth="1"/>
    <col min="17" max="17" width="7.375" style="0" customWidth="1"/>
    <col min="18" max="18" width="10.75390625" style="0" customWidth="1"/>
    <col min="19" max="19" width="9.75390625" style="0" customWidth="1"/>
    <col min="20" max="21" width="8.125" style="0" customWidth="1"/>
    <col min="22" max="22" width="10.75390625" style="0" customWidth="1"/>
    <col min="23" max="23" width="13.75390625" style="0" customWidth="1"/>
    <col min="24" max="24" width="10.00390625" style="0" customWidth="1"/>
    <col min="25" max="25" width="9.25390625" style="0" bestFit="1" customWidth="1"/>
  </cols>
  <sheetData>
    <row r="1" spans="24:25" ht="12.75">
      <c r="X1" s="62" t="s">
        <v>49</v>
      </c>
      <c r="Y1" s="62"/>
    </row>
    <row r="2" spans="1:25" ht="34.5" customHeight="1">
      <c r="A2" s="127" t="s">
        <v>131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25" ht="44.25" customHeight="1">
      <c r="A3" s="63" t="s">
        <v>33</v>
      </c>
      <c r="B3" s="63" t="s">
        <v>34</v>
      </c>
      <c r="C3" s="104"/>
      <c r="D3" s="63" t="s">
        <v>120</v>
      </c>
      <c r="E3" s="104"/>
      <c r="F3" s="104"/>
      <c r="G3" s="104"/>
      <c r="H3" s="104"/>
      <c r="I3" s="100" t="s">
        <v>25</v>
      </c>
      <c r="J3" s="63" t="s">
        <v>26</v>
      </c>
      <c r="K3" s="104"/>
      <c r="L3" s="104"/>
      <c r="M3" s="104"/>
      <c r="N3" s="63" t="s">
        <v>27</v>
      </c>
      <c r="O3" s="63"/>
      <c r="P3" s="63"/>
      <c r="Q3" s="63"/>
      <c r="R3" s="137" t="s">
        <v>108</v>
      </c>
      <c r="S3" s="138"/>
      <c r="T3" s="138"/>
      <c r="U3" s="139"/>
      <c r="V3" s="63" t="s">
        <v>132</v>
      </c>
      <c r="W3" s="63"/>
      <c r="X3" s="63"/>
      <c r="Y3" s="63"/>
    </row>
    <row r="4" spans="1:25" ht="16.5" customHeight="1">
      <c r="A4" s="104"/>
      <c r="B4" s="104"/>
      <c r="C4" s="104"/>
      <c r="D4" s="108" t="s">
        <v>4</v>
      </c>
      <c r="E4" s="109"/>
      <c r="F4" s="68" t="s">
        <v>5</v>
      </c>
      <c r="G4" s="104"/>
      <c r="H4" s="104"/>
      <c r="I4" s="104"/>
      <c r="J4" s="100" t="s">
        <v>4</v>
      </c>
      <c r="K4" s="63" t="s">
        <v>5</v>
      </c>
      <c r="L4" s="104"/>
      <c r="M4" s="104"/>
      <c r="N4" s="100" t="s">
        <v>4</v>
      </c>
      <c r="O4" s="63" t="s">
        <v>5</v>
      </c>
      <c r="P4" s="104"/>
      <c r="Q4" s="104"/>
      <c r="R4" s="117" t="s">
        <v>4</v>
      </c>
      <c r="S4" s="114" t="s">
        <v>5</v>
      </c>
      <c r="T4" s="115"/>
      <c r="U4" s="116"/>
      <c r="V4" s="100" t="s">
        <v>4</v>
      </c>
      <c r="W4" s="142" t="s">
        <v>5</v>
      </c>
      <c r="X4" s="142"/>
      <c r="Y4" s="142"/>
    </row>
    <row r="5" spans="1:25" ht="29.25" customHeight="1">
      <c r="A5" s="104"/>
      <c r="B5" s="104"/>
      <c r="C5" s="104"/>
      <c r="D5" s="110"/>
      <c r="E5" s="111"/>
      <c r="F5" s="69" t="s">
        <v>6</v>
      </c>
      <c r="G5" s="69" t="s">
        <v>7</v>
      </c>
      <c r="H5" s="69" t="s">
        <v>35</v>
      </c>
      <c r="I5" s="104"/>
      <c r="J5" s="104"/>
      <c r="K5" s="100" t="s">
        <v>7</v>
      </c>
      <c r="L5" s="100" t="s">
        <v>48</v>
      </c>
      <c r="M5" s="104"/>
      <c r="N5" s="104"/>
      <c r="O5" s="100" t="s">
        <v>6</v>
      </c>
      <c r="P5" s="100" t="s">
        <v>7</v>
      </c>
      <c r="Q5" s="100" t="s">
        <v>48</v>
      </c>
      <c r="R5" s="118"/>
      <c r="S5" s="100" t="s">
        <v>6</v>
      </c>
      <c r="T5" s="100" t="s">
        <v>7</v>
      </c>
      <c r="U5" s="100" t="s">
        <v>48</v>
      </c>
      <c r="V5" s="100"/>
      <c r="W5" s="100" t="s">
        <v>6</v>
      </c>
      <c r="X5" s="140" t="s">
        <v>7</v>
      </c>
      <c r="Y5" s="100" t="s">
        <v>48</v>
      </c>
    </row>
    <row r="6" spans="1:25" ht="25.5" customHeight="1">
      <c r="A6" s="104"/>
      <c r="B6" s="104"/>
      <c r="C6" s="104"/>
      <c r="D6" s="112"/>
      <c r="E6" s="113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19"/>
      <c r="S6" s="104"/>
      <c r="T6" s="104"/>
      <c r="U6" s="104"/>
      <c r="V6" s="100"/>
      <c r="W6" s="100"/>
      <c r="X6" s="141"/>
      <c r="Y6" s="100"/>
    </row>
    <row r="7" spans="1:25" ht="12.75">
      <c r="A7" s="3">
        <v>1</v>
      </c>
      <c r="B7" s="63">
        <v>2</v>
      </c>
      <c r="C7" s="104"/>
      <c r="D7" s="63">
        <v>3</v>
      </c>
      <c r="E7" s="104"/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63">
        <v>10</v>
      </c>
      <c r="M7" s="104"/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3">
        <v>18</v>
      </c>
      <c r="V7" s="3">
        <v>19</v>
      </c>
      <c r="W7" s="3">
        <v>20</v>
      </c>
      <c r="X7" s="32">
        <v>21</v>
      </c>
      <c r="Y7" s="3">
        <v>22</v>
      </c>
    </row>
    <row r="8" spans="1:25" ht="16.5" customHeight="1">
      <c r="A8" s="67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25" ht="13.5" customHeight="1">
      <c r="A9" s="107" t="s">
        <v>37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ht="12.75">
      <c r="A10" s="8" t="s">
        <v>12</v>
      </c>
      <c r="B10" s="63"/>
      <c r="C10" s="104"/>
      <c r="D10" s="63">
        <f>SUM(F10:H10)</f>
        <v>0</v>
      </c>
      <c r="E10" s="104"/>
      <c r="F10" s="3">
        <v>0</v>
      </c>
      <c r="G10" s="3">
        <v>0</v>
      </c>
      <c r="H10" s="3">
        <v>0</v>
      </c>
      <c r="I10" s="3">
        <v>0</v>
      </c>
      <c r="J10" s="3">
        <f>SUM(K10:M10)</f>
        <v>0</v>
      </c>
      <c r="K10" s="3">
        <v>0</v>
      </c>
      <c r="L10" s="63">
        <v>0</v>
      </c>
      <c r="M10" s="104"/>
      <c r="N10" s="3">
        <f>SUM(O10:Q10)</f>
        <v>0</v>
      </c>
      <c r="O10" s="3">
        <v>0</v>
      </c>
      <c r="P10" s="8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8">
        <f>SUM(W10:Y10)</f>
        <v>0</v>
      </c>
      <c r="W10" s="32">
        <f>SUM(F10+I10-O10)</f>
        <v>0</v>
      </c>
      <c r="X10" s="32">
        <f>SUM(G10+K10-P10)</f>
        <v>0</v>
      </c>
      <c r="Y10" s="32">
        <f>SUM(H10+L10-Q10)</f>
        <v>0</v>
      </c>
    </row>
    <row r="11" spans="1:25" ht="25.5">
      <c r="A11" s="31" t="s">
        <v>38</v>
      </c>
      <c r="B11" s="63"/>
      <c r="C11" s="104"/>
      <c r="D11" s="63"/>
      <c r="E11" s="104"/>
      <c r="F11" s="3"/>
      <c r="G11" s="3"/>
      <c r="H11" s="3"/>
      <c r="I11" s="3"/>
      <c r="J11" s="3"/>
      <c r="K11" s="3"/>
      <c r="L11" s="63"/>
      <c r="M11" s="104"/>
      <c r="N11" s="3"/>
      <c r="O11" s="3"/>
      <c r="P11" s="8"/>
      <c r="Q11" s="3"/>
      <c r="R11" s="3"/>
      <c r="S11" s="3"/>
      <c r="T11" s="3"/>
      <c r="U11" s="3"/>
      <c r="V11" s="8"/>
      <c r="W11" s="32"/>
      <c r="X11" s="32"/>
      <c r="Y11" s="32"/>
    </row>
    <row r="12" spans="1:25" ht="16.5" customHeight="1">
      <c r="A12" s="107" t="s">
        <v>39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2.75">
      <c r="A13" s="8" t="s">
        <v>12</v>
      </c>
      <c r="B13" s="63"/>
      <c r="C13" s="104"/>
      <c r="D13" s="63">
        <f>SUM(F13:H13)</f>
        <v>0</v>
      </c>
      <c r="E13" s="104"/>
      <c r="F13" s="3">
        <v>0</v>
      </c>
      <c r="G13" s="3">
        <v>0</v>
      </c>
      <c r="H13" s="3">
        <v>0</v>
      </c>
      <c r="I13" s="3">
        <v>0</v>
      </c>
      <c r="J13" s="3">
        <f>SUM(K13:M13)</f>
        <v>0</v>
      </c>
      <c r="K13" s="3">
        <v>0</v>
      </c>
      <c r="L13" s="63">
        <v>0</v>
      </c>
      <c r="M13" s="104"/>
      <c r="N13" s="3">
        <f>SUM(O13:Q13)</f>
        <v>0</v>
      </c>
      <c r="O13" s="3">
        <v>0</v>
      </c>
      <c r="P13" s="8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8">
        <f>SUM(W13:Y13)</f>
        <v>0</v>
      </c>
      <c r="W13" s="32">
        <f>SUM(F13+I13-O13)</f>
        <v>0</v>
      </c>
      <c r="X13" s="32">
        <f>SUM(G13++K13-P13)</f>
        <v>0</v>
      </c>
      <c r="Y13" s="32">
        <f>SUM(H13+L13-Q13)</f>
        <v>0</v>
      </c>
    </row>
    <row r="14" spans="1:25" ht="25.5">
      <c r="A14" s="31" t="s">
        <v>40</v>
      </c>
      <c r="B14" s="63"/>
      <c r="C14" s="104"/>
      <c r="D14" s="63"/>
      <c r="E14" s="104"/>
      <c r="F14" s="3"/>
      <c r="G14" s="3"/>
      <c r="H14" s="3"/>
      <c r="I14" s="3"/>
      <c r="J14" s="3"/>
      <c r="K14" s="3"/>
      <c r="L14" s="63"/>
      <c r="M14" s="104"/>
      <c r="N14" s="3"/>
      <c r="O14" s="3"/>
      <c r="P14" s="8"/>
      <c r="Q14" s="3"/>
      <c r="R14" s="3"/>
      <c r="S14" s="3"/>
      <c r="T14" s="3"/>
      <c r="U14" s="3"/>
      <c r="V14" s="8"/>
      <c r="W14" s="32"/>
      <c r="X14" s="32"/>
      <c r="Y14" s="32"/>
    </row>
    <row r="15" spans="1:25" ht="16.5" customHeight="1">
      <c r="A15" s="107" t="s">
        <v>41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2.75">
      <c r="A16" s="8" t="s">
        <v>12</v>
      </c>
      <c r="B16" s="63"/>
      <c r="C16" s="104"/>
      <c r="D16" s="120">
        <f>SUM(F16:H16)</f>
        <v>0</v>
      </c>
      <c r="E16" s="121"/>
      <c r="F16" s="33">
        <f aca="true" t="shared" si="0" ref="F16:L16">SUM(F17:F18)</f>
        <v>0</v>
      </c>
      <c r="G16" s="33">
        <f t="shared" si="0"/>
        <v>0</v>
      </c>
      <c r="H16" s="33">
        <f t="shared" si="0"/>
        <v>0</v>
      </c>
      <c r="I16" s="36">
        <f t="shared" si="0"/>
        <v>0</v>
      </c>
      <c r="J16" s="36">
        <f t="shared" si="0"/>
        <v>0</v>
      </c>
      <c r="K16" s="36">
        <f t="shared" si="0"/>
        <v>0</v>
      </c>
      <c r="L16" s="33">
        <f t="shared" si="0"/>
        <v>0</v>
      </c>
      <c r="M16" s="122">
        <f>SUM(M17:N18)</f>
        <v>0</v>
      </c>
      <c r="N16" s="123"/>
      <c r="O16" s="37">
        <f aca="true" t="shared" si="1" ref="O16:Y16">SUM(O17:O18)</f>
        <v>0</v>
      </c>
      <c r="P16" s="37">
        <f t="shared" si="1"/>
        <v>0</v>
      </c>
      <c r="Q16" s="37">
        <f t="shared" si="1"/>
        <v>0</v>
      </c>
      <c r="R16" s="37">
        <f t="shared" si="1"/>
        <v>0</v>
      </c>
      <c r="S16" s="37">
        <f t="shared" si="1"/>
        <v>0</v>
      </c>
      <c r="T16" s="37">
        <f t="shared" si="1"/>
        <v>0</v>
      </c>
      <c r="U16" s="37">
        <f t="shared" si="1"/>
        <v>0</v>
      </c>
      <c r="V16" s="42">
        <f t="shared" si="1"/>
        <v>0</v>
      </c>
      <c r="W16" s="43">
        <f>SUM(W17:W18)</f>
        <v>0</v>
      </c>
      <c r="X16" s="41">
        <f t="shared" si="1"/>
        <v>0</v>
      </c>
      <c r="Y16" s="41">
        <f t="shared" si="1"/>
        <v>0</v>
      </c>
    </row>
    <row r="17" spans="1:25" ht="20.25" customHeight="1">
      <c r="A17" s="51"/>
      <c r="B17" s="105"/>
      <c r="C17" s="106"/>
      <c r="D17" s="124">
        <v>0</v>
      </c>
      <c r="E17" s="125"/>
      <c r="F17" s="46">
        <v>0</v>
      </c>
      <c r="G17" s="46">
        <v>0</v>
      </c>
      <c r="H17" s="46">
        <v>0</v>
      </c>
      <c r="I17" s="46">
        <v>0</v>
      </c>
      <c r="J17" s="46">
        <f>SUM(K17:L17)</f>
        <v>0</v>
      </c>
      <c r="K17" s="46"/>
      <c r="L17" s="46">
        <v>0</v>
      </c>
      <c r="M17" s="46"/>
      <c r="N17" s="46">
        <f>SUM(O17:Q17)</f>
        <v>0</v>
      </c>
      <c r="O17" s="46">
        <v>0</v>
      </c>
      <c r="P17" s="46"/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7">
        <f>SUM(W17:Y17)</f>
        <v>0</v>
      </c>
      <c r="W17" s="48">
        <f>SUM(F17-O17)</f>
        <v>0</v>
      </c>
      <c r="X17" s="49">
        <f>SUM(K17-P17)</f>
        <v>0</v>
      </c>
      <c r="Y17" s="50">
        <f>SUM(L17-Q17)</f>
        <v>0</v>
      </c>
    </row>
    <row r="18" spans="1:25" ht="12.75">
      <c r="A18" s="51"/>
      <c r="B18" s="105"/>
      <c r="C18" s="106"/>
      <c r="D18" s="124">
        <f>SUM(F18:H18)</f>
        <v>0</v>
      </c>
      <c r="E18" s="125"/>
      <c r="F18" s="46">
        <v>0</v>
      </c>
      <c r="G18" s="46">
        <v>0</v>
      </c>
      <c r="H18" s="46">
        <v>0</v>
      </c>
      <c r="I18" s="46">
        <v>0</v>
      </c>
      <c r="J18" s="46">
        <f>SUM(K18:L18)</f>
        <v>0</v>
      </c>
      <c r="K18" s="46"/>
      <c r="L18" s="46">
        <v>0</v>
      </c>
      <c r="M18" s="46"/>
      <c r="N18" s="46">
        <f>SUM(O18:Q18)</f>
        <v>0</v>
      </c>
      <c r="O18" s="46">
        <v>0</v>
      </c>
      <c r="P18" s="46"/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7">
        <f>SUM(W18:Y18)</f>
        <v>0</v>
      </c>
      <c r="W18" s="48">
        <f>SUM(F18-O18)</f>
        <v>0</v>
      </c>
      <c r="X18" s="49">
        <f>SUM(K18-P18)</f>
        <v>0</v>
      </c>
      <c r="Y18" s="50">
        <f>SUM(L18-Q18)</f>
        <v>0</v>
      </c>
    </row>
    <row r="19" spans="1:25" ht="12.75">
      <c r="A19" s="107" t="s">
        <v>42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</row>
    <row r="20" spans="1:25" s="19" customFormat="1" ht="14.25" customHeight="1">
      <c r="A20" s="96" t="s">
        <v>43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5" ht="27" customHeight="1">
      <c r="A21" s="37"/>
      <c r="B21" s="129"/>
      <c r="C21" s="130"/>
      <c r="D21" s="131"/>
      <c r="E21" s="132"/>
      <c r="F21" s="33"/>
      <c r="G21" s="36"/>
      <c r="H21" s="33"/>
      <c r="I21" s="33"/>
      <c r="J21" s="33"/>
      <c r="K21" s="33"/>
      <c r="L21" s="33"/>
      <c r="M21" s="33"/>
      <c r="N21" s="33"/>
      <c r="O21" s="33"/>
      <c r="P21" s="33"/>
      <c r="Q21" s="36"/>
      <c r="R21" s="36"/>
      <c r="S21" s="36"/>
      <c r="T21" s="36"/>
      <c r="U21" s="36"/>
      <c r="V21" s="46"/>
      <c r="W21" s="46"/>
      <c r="X21" s="34"/>
      <c r="Y21" s="34"/>
    </row>
    <row r="22" spans="1:25" ht="147.75" customHeight="1">
      <c r="A22" s="55"/>
      <c r="B22" s="133"/>
      <c r="C22" s="134"/>
      <c r="D22" s="56">
        <v>0</v>
      </c>
      <c r="E22" s="56">
        <v>900000</v>
      </c>
      <c r="F22" s="56">
        <v>0</v>
      </c>
      <c r="G22" s="36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/>
      <c r="N22" s="33">
        <v>0</v>
      </c>
      <c r="O22" s="33">
        <v>0</v>
      </c>
      <c r="P22" s="33">
        <v>0</v>
      </c>
      <c r="Q22" s="36"/>
      <c r="R22" s="36">
        <v>0</v>
      </c>
      <c r="S22" s="36">
        <v>0</v>
      </c>
      <c r="T22" s="36">
        <v>0</v>
      </c>
      <c r="U22" s="36">
        <v>0</v>
      </c>
      <c r="V22" s="52">
        <f>D22+I22-O22</f>
        <v>0</v>
      </c>
      <c r="W22" s="52">
        <f>F22+I22-O22</f>
        <v>0</v>
      </c>
      <c r="X22" s="52">
        <f>K22-P22</f>
        <v>0</v>
      </c>
      <c r="Y22" s="53">
        <v>0</v>
      </c>
    </row>
    <row r="23" spans="1:25" ht="54.75" customHeight="1">
      <c r="A23" s="55"/>
      <c r="B23" s="133"/>
      <c r="C23" s="134"/>
      <c r="D23" s="56"/>
      <c r="E23" s="56"/>
      <c r="F23" s="56"/>
      <c r="G23" s="36"/>
      <c r="H23" s="33"/>
      <c r="I23" s="33"/>
      <c r="J23" s="33"/>
      <c r="K23" s="33"/>
      <c r="L23" s="33"/>
      <c r="M23" s="33"/>
      <c r="N23" s="33">
        <f>O23+P23+Q23</f>
        <v>0</v>
      </c>
      <c r="O23" s="33"/>
      <c r="P23" s="33"/>
      <c r="Q23" s="33"/>
      <c r="R23" s="33"/>
      <c r="S23" s="33"/>
      <c r="T23" s="33"/>
      <c r="U23" s="33"/>
      <c r="V23" s="52">
        <f>W23+X23</f>
        <v>0</v>
      </c>
      <c r="W23" s="52">
        <f>I23</f>
        <v>0</v>
      </c>
      <c r="X23" s="52">
        <f>K23-P23</f>
        <v>0</v>
      </c>
      <c r="Y23" s="33"/>
    </row>
    <row r="24" spans="1:25" s="19" customFormat="1" ht="25.5" customHeight="1">
      <c r="A24" s="96" t="s">
        <v>44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1:25" ht="14.25" customHeight="1">
      <c r="A25" s="31" t="s">
        <v>45</v>
      </c>
      <c r="B25" s="136"/>
      <c r="C25" s="136"/>
      <c r="D25" s="63"/>
      <c r="E25" s="63"/>
      <c r="F25" s="8"/>
      <c r="G25" s="8"/>
      <c r="H25" s="8"/>
      <c r="I25" s="8"/>
      <c r="J25" s="3"/>
      <c r="K25" s="8"/>
      <c r="L25" s="8"/>
      <c r="M25" s="3"/>
      <c r="N25" s="8"/>
      <c r="O25" s="8"/>
      <c r="P25" s="8"/>
      <c r="Q25" s="8"/>
      <c r="R25" s="8"/>
      <c r="S25" s="8"/>
      <c r="T25" s="8"/>
      <c r="U25" s="8"/>
      <c r="V25" s="3"/>
      <c r="W25" s="3"/>
      <c r="X25" s="3"/>
      <c r="Y25" s="3"/>
    </row>
    <row r="26" spans="1:25" ht="38.25">
      <c r="A26" s="38" t="s">
        <v>46</v>
      </c>
      <c r="B26" s="135"/>
      <c r="C26" s="135"/>
      <c r="D26" s="120">
        <f>D22+D23</f>
        <v>0</v>
      </c>
      <c r="E26" s="120"/>
      <c r="F26" s="37">
        <f>F22+F23</f>
        <v>0</v>
      </c>
      <c r="G26" s="37">
        <f aca="true" t="shared" si="2" ref="G26:Y26">G22+G23</f>
        <v>0</v>
      </c>
      <c r="H26" s="37">
        <f t="shared" si="2"/>
        <v>0</v>
      </c>
      <c r="I26" s="37">
        <f t="shared" si="2"/>
        <v>0</v>
      </c>
      <c r="J26" s="37">
        <f t="shared" si="2"/>
        <v>0</v>
      </c>
      <c r="K26" s="37">
        <f t="shared" si="2"/>
        <v>0</v>
      </c>
      <c r="L26" s="37">
        <f t="shared" si="2"/>
        <v>0</v>
      </c>
      <c r="M26" s="37">
        <f t="shared" si="2"/>
        <v>0</v>
      </c>
      <c r="N26" s="37">
        <f t="shared" si="2"/>
        <v>0</v>
      </c>
      <c r="O26" s="37">
        <f t="shared" si="2"/>
        <v>0</v>
      </c>
      <c r="P26" s="37">
        <f t="shared" si="2"/>
        <v>0</v>
      </c>
      <c r="Q26" s="37">
        <f t="shared" si="2"/>
        <v>0</v>
      </c>
      <c r="R26" s="37">
        <f t="shared" si="2"/>
        <v>0</v>
      </c>
      <c r="S26" s="37">
        <f t="shared" si="2"/>
        <v>0</v>
      </c>
      <c r="T26" s="37">
        <f t="shared" si="2"/>
        <v>0</v>
      </c>
      <c r="U26" s="37">
        <f t="shared" si="2"/>
        <v>0</v>
      </c>
      <c r="V26" s="37">
        <f t="shared" si="2"/>
        <v>0</v>
      </c>
      <c r="W26" s="37">
        <f t="shared" si="2"/>
        <v>0</v>
      </c>
      <c r="X26" s="37">
        <f t="shared" si="2"/>
        <v>0</v>
      </c>
      <c r="Y26" s="37">
        <f t="shared" si="2"/>
        <v>0</v>
      </c>
    </row>
    <row r="27" spans="1:25" ht="27">
      <c r="A27" s="35" t="s">
        <v>47</v>
      </c>
      <c r="B27" s="128"/>
      <c r="C27" s="128"/>
      <c r="D27" s="63"/>
      <c r="E27" s="63"/>
      <c r="F27" s="8"/>
      <c r="G27" s="8"/>
      <c r="H27" s="8"/>
      <c r="I27" s="8"/>
      <c r="J27" s="8"/>
      <c r="K27" s="8"/>
      <c r="L27" s="8"/>
      <c r="M27" s="3"/>
      <c r="N27" s="8"/>
      <c r="O27" s="8"/>
      <c r="P27" s="37"/>
      <c r="Q27" s="8"/>
      <c r="R27" s="8"/>
      <c r="S27" s="8"/>
      <c r="T27" s="8"/>
      <c r="U27" s="8"/>
      <c r="V27" s="3"/>
      <c r="W27" s="3"/>
      <c r="X27" s="3"/>
      <c r="Y27" s="3"/>
    </row>
    <row r="28" ht="36.75" customHeight="1">
      <c r="A28" s="58" t="s">
        <v>133</v>
      </c>
    </row>
    <row r="29" spans="1:25" ht="0.75" customHeight="1">
      <c r="A29" s="64" t="s">
        <v>134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</row>
    <row r="30" spans="1:25" ht="4.5" customHeight="1" hidden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25" ht="12.75" hidden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1:25" ht="2.2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5" ht="26.2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</sheetData>
  <sheetProtection/>
  <mergeCells count="74">
    <mergeCell ref="A9:Y9"/>
    <mergeCell ref="A8:Y8"/>
    <mergeCell ref="B7:C7"/>
    <mergeCell ref="D7:E7"/>
    <mergeCell ref="N4:N6"/>
    <mergeCell ref="W4:Y4"/>
    <mergeCell ref="Y5:Y6"/>
    <mergeCell ref="X5:X6"/>
    <mergeCell ref="V3:Y3"/>
    <mergeCell ref="B11:C11"/>
    <mergeCell ref="A12:Y12"/>
    <mergeCell ref="B13:C13"/>
    <mergeCell ref="D13:E13"/>
    <mergeCell ref="D11:E11"/>
    <mergeCell ref="L11:M11"/>
    <mergeCell ref="A3:A6"/>
    <mergeCell ref="B3:C6"/>
    <mergeCell ref="F4:H4"/>
    <mergeCell ref="W5:W6"/>
    <mergeCell ref="V4:V6"/>
    <mergeCell ref="R3:U3"/>
    <mergeCell ref="S5:S6"/>
    <mergeCell ref="U5:U6"/>
    <mergeCell ref="D3:H3"/>
    <mergeCell ref="B25:C25"/>
    <mergeCell ref="L5:M6"/>
    <mergeCell ref="G5:G6"/>
    <mergeCell ref="K5:K6"/>
    <mergeCell ref="O5:O6"/>
    <mergeCell ref="I3:I6"/>
    <mergeCell ref="H5:H6"/>
    <mergeCell ref="N3:Q3"/>
    <mergeCell ref="J3:M3"/>
    <mergeCell ref="P5:P6"/>
    <mergeCell ref="L7:M7"/>
    <mergeCell ref="D27:E27"/>
    <mergeCell ref="B21:C21"/>
    <mergeCell ref="D18:E18"/>
    <mergeCell ref="D26:E26"/>
    <mergeCell ref="D25:E25"/>
    <mergeCell ref="D21:E21"/>
    <mergeCell ref="B22:C22"/>
    <mergeCell ref="B23:C23"/>
    <mergeCell ref="B26:C26"/>
    <mergeCell ref="B14:C14"/>
    <mergeCell ref="A29:Y33"/>
    <mergeCell ref="X1:Y1"/>
    <mergeCell ref="A2:Y2"/>
    <mergeCell ref="A19:Y19"/>
    <mergeCell ref="A20:Y20"/>
    <mergeCell ref="A24:Y24"/>
    <mergeCell ref="L10:M10"/>
    <mergeCell ref="B10:C10"/>
    <mergeCell ref="B27:C27"/>
    <mergeCell ref="R4:R6"/>
    <mergeCell ref="J4:J6"/>
    <mergeCell ref="T5:T6"/>
    <mergeCell ref="B18:C18"/>
    <mergeCell ref="D16:E16"/>
    <mergeCell ref="M16:N16"/>
    <mergeCell ref="L13:M13"/>
    <mergeCell ref="B16:C16"/>
    <mergeCell ref="D17:E17"/>
    <mergeCell ref="D14:E14"/>
    <mergeCell ref="K4:M4"/>
    <mergeCell ref="B17:C17"/>
    <mergeCell ref="D10:E10"/>
    <mergeCell ref="F5:F6"/>
    <mergeCell ref="L14:M14"/>
    <mergeCell ref="A15:Y15"/>
    <mergeCell ref="D4:E6"/>
    <mergeCell ref="O4:Q4"/>
    <mergeCell ref="Q5:Q6"/>
    <mergeCell ref="S4:U4"/>
  </mergeCells>
  <printOptions/>
  <pageMargins left="0.17" right="0.17" top="1" bottom="0.18" header="0.5" footer="0.16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selection activeCell="O11" sqref="O11"/>
    </sheetView>
  </sheetViews>
  <sheetFormatPr defaultColWidth="9.00390625" defaultRowHeight="12.75"/>
  <sheetData>
    <row r="1" spans="11:12" ht="12.75">
      <c r="K1" s="62" t="s">
        <v>61</v>
      </c>
      <c r="L1" s="62"/>
    </row>
    <row r="2" spans="1:12" ht="59.25" customHeight="1">
      <c r="A2" s="143" t="s">
        <v>135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5.7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  <c r="F3" s="3" t="s">
        <v>55</v>
      </c>
      <c r="G3" s="3" t="s">
        <v>137</v>
      </c>
      <c r="H3" s="3" t="s">
        <v>56</v>
      </c>
      <c r="I3" s="3" t="s">
        <v>57</v>
      </c>
      <c r="J3" s="3" t="s">
        <v>58</v>
      </c>
      <c r="K3" s="3" t="s">
        <v>59</v>
      </c>
      <c r="L3" s="3" t="s">
        <v>136</v>
      </c>
    </row>
    <row r="4" spans="1:12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12.75">
      <c r="A5" s="3" t="s">
        <v>60</v>
      </c>
      <c r="B5" s="3" t="s">
        <v>60</v>
      </c>
      <c r="C5" s="3" t="s">
        <v>60</v>
      </c>
      <c r="D5" s="3" t="s">
        <v>60</v>
      </c>
      <c r="E5" s="3" t="s">
        <v>60</v>
      </c>
      <c r="F5" s="3" t="s">
        <v>60</v>
      </c>
      <c r="G5" s="3" t="s">
        <v>60</v>
      </c>
      <c r="H5" s="3" t="s">
        <v>60</v>
      </c>
      <c r="I5" s="3" t="s">
        <v>60</v>
      </c>
      <c r="J5" s="3" t="s">
        <v>60</v>
      </c>
      <c r="K5" s="3" t="s">
        <v>60</v>
      </c>
      <c r="L5" s="3" t="s">
        <v>60</v>
      </c>
    </row>
    <row r="7" spans="1:12" ht="59.2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</sheetData>
  <sheetProtection/>
  <mergeCells count="3">
    <mergeCell ref="A7:L7"/>
    <mergeCell ref="K1:L1"/>
    <mergeCell ref="A2:L2"/>
  </mergeCells>
  <printOptions/>
  <pageMargins left="0.17" right="0.17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64">
      <selection activeCell="B77" sqref="B77"/>
    </sheetView>
  </sheetViews>
  <sheetFormatPr defaultColWidth="9.00390625" defaultRowHeight="12.75"/>
  <cols>
    <col min="1" max="1" width="69.25390625" style="0" customWidth="1"/>
    <col min="2" max="2" width="14.25390625" style="0" customWidth="1"/>
  </cols>
  <sheetData>
    <row r="1" ht="15.75">
      <c r="B1" s="2" t="s">
        <v>84</v>
      </c>
    </row>
    <row r="2" spans="1:2" ht="61.5" customHeight="1">
      <c r="A2" s="143" t="s">
        <v>125</v>
      </c>
      <c r="B2" s="144"/>
    </row>
    <row r="3" spans="1:2" ht="12.75">
      <c r="A3" s="28" t="s">
        <v>62</v>
      </c>
      <c r="B3" s="28" t="s">
        <v>63</v>
      </c>
    </row>
    <row r="4" spans="1:2" ht="13.5">
      <c r="A4" s="35" t="s">
        <v>64</v>
      </c>
      <c r="B4" s="16">
        <v>4000000</v>
      </c>
    </row>
    <row r="5" spans="1:2" ht="12.75">
      <c r="A5" s="10" t="s">
        <v>65</v>
      </c>
      <c r="B5" s="16"/>
    </row>
    <row r="6" spans="1:2" ht="12.75">
      <c r="A6" s="10" t="s">
        <v>66</v>
      </c>
      <c r="B6" s="16">
        <f>SUM(Форма2!X8)</f>
        <v>0</v>
      </c>
    </row>
    <row r="7" spans="1:2" ht="12.75">
      <c r="A7" s="10" t="s">
        <v>67</v>
      </c>
      <c r="B7" s="16">
        <v>4000000</v>
      </c>
    </row>
    <row r="8" spans="1:2" ht="13.5">
      <c r="A8" s="39" t="s">
        <v>68</v>
      </c>
      <c r="B8" s="16">
        <v>0</v>
      </c>
    </row>
    <row r="9" spans="1:2" ht="25.5">
      <c r="A9" s="10" t="s">
        <v>69</v>
      </c>
      <c r="B9" s="16">
        <v>0</v>
      </c>
    </row>
    <row r="10" spans="1:2" ht="12.75">
      <c r="A10" s="10" t="s">
        <v>70</v>
      </c>
      <c r="B10" s="16"/>
    </row>
    <row r="11" spans="1:2" ht="12.75">
      <c r="A11" s="10" t="s">
        <v>71</v>
      </c>
      <c r="B11" s="16"/>
    </row>
    <row r="12" spans="1:2" ht="12.75">
      <c r="A12" s="10" t="s">
        <v>72</v>
      </c>
      <c r="B12" s="16"/>
    </row>
    <row r="13" spans="1:2" ht="12.75">
      <c r="A13" s="10" t="s">
        <v>73</v>
      </c>
      <c r="B13" s="16"/>
    </row>
    <row r="14" spans="1:2" ht="12.75">
      <c r="A14" s="10" t="s">
        <v>74</v>
      </c>
      <c r="B14" s="16"/>
    </row>
    <row r="15" spans="1:2" ht="12.75">
      <c r="A15" s="10" t="s">
        <v>71</v>
      </c>
      <c r="B15" s="16"/>
    </row>
    <row r="16" spans="1:2" ht="12.75">
      <c r="A16" s="10" t="s">
        <v>72</v>
      </c>
      <c r="B16" s="16"/>
    </row>
    <row r="17" spans="1:2" ht="12.75">
      <c r="A17" s="10" t="s">
        <v>75</v>
      </c>
      <c r="B17" s="16"/>
    </row>
    <row r="18" spans="1:2" ht="12.75">
      <c r="A18" s="10" t="s">
        <v>74</v>
      </c>
      <c r="B18" s="16"/>
    </row>
    <row r="19" spans="1:2" ht="12.75">
      <c r="A19" s="10" t="s">
        <v>71</v>
      </c>
      <c r="B19" s="16"/>
    </row>
    <row r="20" spans="1:2" ht="12.75">
      <c r="A20" s="10" t="s">
        <v>72</v>
      </c>
      <c r="B20" s="16"/>
    </row>
    <row r="21" spans="1:2" ht="27">
      <c r="A21" s="39" t="s">
        <v>76</v>
      </c>
      <c r="B21" s="54">
        <v>0</v>
      </c>
    </row>
    <row r="22" spans="1:2" ht="12.75">
      <c r="A22" s="10" t="s">
        <v>74</v>
      </c>
      <c r="B22" s="16"/>
    </row>
    <row r="23" spans="1:2" ht="38.25">
      <c r="A23" s="10" t="s">
        <v>77</v>
      </c>
      <c r="B23" s="16"/>
    </row>
    <row r="24" spans="1:2" ht="25.5">
      <c r="A24" s="10" t="s">
        <v>78</v>
      </c>
      <c r="B24" s="16"/>
    </row>
    <row r="25" spans="1:2" ht="25.5">
      <c r="A25" s="10" t="s">
        <v>79</v>
      </c>
      <c r="B25" s="16"/>
    </row>
    <row r="26" spans="1:2" ht="25.5">
      <c r="A26" s="10" t="s">
        <v>80</v>
      </c>
      <c r="B26" s="16"/>
    </row>
    <row r="27" spans="1:2" ht="25.5">
      <c r="A27" s="10" t="s">
        <v>81</v>
      </c>
      <c r="B27" s="54"/>
    </row>
    <row r="28" spans="1:2" ht="13.5">
      <c r="A28" s="39" t="s">
        <v>82</v>
      </c>
      <c r="B28" s="16">
        <v>0</v>
      </c>
    </row>
    <row r="29" spans="1:2" ht="12.75">
      <c r="A29" s="153" t="s">
        <v>83</v>
      </c>
      <c r="B29" s="146">
        <f>SUM(B4+B21)</f>
        <v>4000000</v>
      </c>
    </row>
    <row r="30" spans="1:2" ht="12.75">
      <c r="A30" s="153"/>
      <c r="B30" s="146"/>
    </row>
    <row r="31" spans="1:2" ht="12.75">
      <c r="A31" s="32"/>
      <c r="B31" s="32"/>
    </row>
    <row r="32" spans="1:2" ht="18.75">
      <c r="A32" s="40" t="s">
        <v>85</v>
      </c>
      <c r="B32" s="32"/>
    </row>
    <row r="33" spans="1:2" ht="12.75">
      <c r="A33" s="32"/>
      <c r="B33" s="32"/>
    </row>
    <row r="34" spans="1:2" ht="27" customHeight="1">
      <c r="A34" s="128" t="s">
        <v>86</v>
      </c>
      <c r="B34" s="128"/>
    </row>
    <row r="35" spans="1:2" ht="12.75">
      <c r="A35" s="3">
        <v>1</v>
      </c>
      <c r="B35" s="3">
        <v>2</v>
      </c>
    </row>
    <row r="36" spans="1:2" ht="37.5" customHeight="1">
      <c r="A36" s="145" t="s">
        <v>111</v>
      </c>
      <c r="B36" s="146">
        <v>0</v>
      </c>
    </row>
    <row r="37" spans="1:2" ht="12.75">
      <c r="A37" s="145"/>
      <c r="B37" s="146"/>
    </row>
    <row r="38" spans="1:2" ht="37.5" customHeight="1">
      <c r="A38" s="145" t="s">
        <v>112</v>
      </c>
      <c r="B38" s="146">
        <v>0</v>
      </c>
    </row>
    <row r="39" spans="1:2" ht="12.75">
      <c r="A39" s="145"/>
      <c r="B39" s="146"/>
    </row>
    <row r="40" spans="1:2" ht="25.5">
      <c r="A40" s="44" t="s">
        <v>87</v>
      </c>
      <c r="B40" s="16">
        <f>SUM(B6+B24)</f>
        <v>0</v>
      </c>
    </row>
    <row r="41" spans="1:2" ht="12.75">
      <c r="A41" s="44" t="s">
        <v>74</v>
      </c>
      <c r="B41" s="16"/>
    </row>
    <row r="42" spans="1:2" ht="25.5">
      <c r="A42" s="44" t="s">
        <v>88</v>
      </c>
      <c r="B42" s="16"/>
    </row>
    <row r="43" spans="1:2" ht="38.25">
      <c r="A43" s="44" t="s">
        <v>89</v>
      </c>
      <c r="B43" s="16"/>
    </row>
    <row r="44" spans="1:2" ht="38.25">
      <c r="A44" s="44" t="s">
        <v>90</v>
      </c>
      <c r="B44" s="16"/>
    </row>
    <row r="45" spans="1:2" ht="25.5">
      <c r="A45" s="44" t="s">
        <v>91</v>
      </c>
      <c r="B45" s="16">
        <v>0</v>
      </c>
    </row>
    <row r="46" spans="1:2" ht="25.5">
      <c r="A46" s="44" t="s">
        <v>92</v>
      </c>
      <c r="B46" s="16" t="e">
        <f>SUM(B43/B36*100)</f>
        <v>#DIV/0!</v>
      </c>
    </row>
    <row r="47" spans="1:2" ht="38.25">
      <c r="A47" s="44" t="s">
        <v>93</v>
      </c>
      <c r="B47" s="16">
        <f>SUM(B40-B43)</f>
        <v>0</v>
      </c>
    </row>
    <row r="48" spans="1:2" ht="38.25">
      <c r="A48" s="44" t="s">
        <v>94</v>
      </c>
      <c r="B48" s="44"/>
    </row>
    <row r="49" spans="1:2" ht="25.5">
      <c r="A49" s="44" t="s">
        <v>95</v>
      </c>
      <c r="B49" s="44"/>
    </row>
    <row r="50" spans="1:2" ht="25.5">
      <c r="A50" s="44" t="s">
        <v>96</v>
      </c>
      <c r="B50" s="44">
        <f>B49/B54*100</f>
        <v>0</v>
      </c>
    </row>
    <row r="51" spans="1:2" ht="13.5">
      <c r="A51" s="151" t="s">
        <v>113</v>
      </c>
      <c r="B51" s="151"/>
    </row>
    <row r="52" spans="1:2" ht="24.75" customHeight="1">
      <c r="A52" s="145" t="s">
        <v>121</v>
      </c>
      <c r="B52" s="146">
        <v>22727300</v>
      </c>
    </row>
    <row r="53" spans="1:2" ht="12.75">
      <c r="A53" s="145"/>
      <c r="B53" s="146"/>
    </row>
    <row r="54" spans="1:2" ht="12.75">
      <c r="A54" s="145" t="s">
        <v>97</v>
      </c>
      <c r="B54" s="152">
        <v>4000000</v>
      </c>
    </row>
    <row r="55" spans="1:2" ht="12.75">
      <c r="A55" s="145"/>
      <c r="B55" s="152"/>
    </row>
    <row r="56" spans="1:2" ht="12.75">
      <c r="A56" s="44" t="s">
        <v>74</v>
      </c>
      <c r="B56" s="16"/>
    </row>
    <row r="57" spans="1:2" ht="12.75">
      <c r="A57" s="145" t="s">
        <v>98</v>
      </c>
      <c r="B57" s="146" t="s">
        <v>60</v>
      </c>
    </row>
    <row r="58" spans="1:2" ht="12.75">
      <c r="A58" s="145"/>
      <c r="B58" s="146"/>
    </row>
    <row r="59" spans="1:2" ht="25.5">
      <c r="A59" s="44" t="s">
        <v>99</v>
      </c>
      <c r="B59" s="57">
        <v>4000000</v>
      </c>
    </row>
    <row r="60" spans="1:2" ht="38.25">
      <c r="A60" s="44" t="s">
        <v>100</v>
      </c>
      <c r="B60" s="16">
        <v>4000000</v>
      </c>
    </row>
    <row r="61" spans="1:2" ht="12.75">
      <c r="A61" s="145" t="s">
        <v>101</v>
      </c>
      <c r="B61" s="146" t="s">
        <v>60</v>
      </c>
    </row>
    <row r="62" spans="1:2" ht="12.75">
      <c r="A62" s="145"/>
      <c r="B62" s="146"/>
    </row>
    <row r="63" spans="1:2" ht="25.5">
      <c r="A63" s="44" t="s">
        <v>102</v>
      </c>
      <c r="B63" s="16">
        <f>B59/B52*100</f>
        <v>17.599978880025343</v>
      </c>
    </row>
    <row r="64" spans="1:2" ht="24.75" customHeight="1">
      <c r="A64" s="145" t="s">
        <v>103</v>
      </c>
      <c r="B64" s="146">
        <f>SUM(B54-B59)</f>
        <v>0</v>
      </c>
    </row>
    <row r="65" spans="1:2" ht="12.75">
      <c r="A65" s="145"/>
      <c r="B65" s="146"/>
    </row>
    <row r="66" spans="1:2" ht="38.25">
      <c r="A66" s="44" t="s">
        <v>104</v>
      </c>
      <c r="B66" s="16">
        <v>0</v>
      </c>
    </row>
    <row r="67" spans="1:2" ht="51">
      <c r="A67" s="44" t="s">
        <v>122</v>
      </c>
      <c r="B67" s="16">
        <v>570120.4</v>
      </c>
    </row>
    <row r="68" spans="1:2" ht="25.5">
      <c r="A68" s="44" t="s">
        <v>105</v>
      </c>
      <c r="B68" s="16">
        <v>116782.2</v>
      </c>
    </row>
    <row r="69" spans="1:2" ht="12.75">
      <c r="A69" s="145" t="s">
        <v>106</v>
      </c>
      <c r="B69" s="150">
        <f>B68/B67*100</f>
        <v>20.483778514152448</v>
      </c>
    </row>
    <row r="70" spans="1:2" ht="12.75">
      <c r="A70" s="145"/>
      <c r="B70" s="150"/>
    </row>
    <row r="71" spans="1:2" ht="12.75">
      <c r="A71" s="147"/>
      <c r="B71" s="147"/>
    </row>
    <row r="72" spans="1:2" ht="55.5" customHeight="1">
      <c r="A72" s="148" t="s">
        <v>138</v>
      </c>
      <c r="B72" s="149"/>
    </row>
    <row r="82" ht="15.75">
      <c r="A82" s="1"/>
    </row>
  </sheetData>
  <sheetProtection/>
  <mergeCells count="23">
    <mergeCell ref="A38:A39"/>
    <mergeCell ref="B38:B39"/>
    <mergeCell ref="A29:A30"/>
    <mergeCell ref="B29:B30"/>
    <mergeCell ref="A2:B2"/>
    <mergeCell ref="A34:B34"/>
    <mergeCell ref="A36:A37"/>
    <mergeCell ref="B36:B37"/>
    <mergeCell ref="A51:B51"/>
    <mergeCell ref="A52:A53"/>
    <mergeCell ref="B52:B53"/>
    <mergeCell ref="A54:A55"/>
    <mergeCell ref="B54:B55"/>
    <mergeCell ref="A57:A58"/>
    <mergeCell ref="B57:B58"/>
    <mergeCell ref="A61:A62"/>
    <mergeCell ref="B61:B62"/>
    <mergeCell ref="A71:B71"/>
    <mergeCell ref="A72:B72"/>
    <mergeCell ref="A64:A65"/>
    <mergeCell ref="B64:B65"/>
    <mergeCell ref="A69:A70"/>
    <mergeCell ref="B69:B70"/>
  </mergeCells>
  <printOptions/>
  <pageMargins left="0.75" right="0.75" top="0.17" bottom="0.26" header="0.17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Михайловна</cp:lastModifiedBy>
  <cp:lastPrinted>2021-07-21T10:41:01Z</cp:lastPrinted>
  <dcterms:created xsi:type="dcterms:W3CDTF">2013-11-20T12:59:51Z</dcterms:created>
  <dcterms:modified xsi:type="dcterms:W3CDTF">2021-11-12T10:28:16Z</dcterms:modified>
  <cp:category/>
  <cp:version/>
  <cp:contentType/>
  <cp:contentStatus/>
</cp:coreProperties>
</file>